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4519"/>
</workbook>
</file>

<file path=xl/calcChain.xml><?xml version="1.0" encoding="utf-8"?>
<calcChain xmlns="http://schemas.openxmlformats.org/spreadsheetml/2006/main">
  <c r="J122" i="13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 s="1"/>
  <c r="C229"/>
  <c r="D229"/>
  <c r="G107"/>
  <c r="C230"/>
  <c r="D230"/>
  <c r="G108"/>
  <c r="F230" s="1"/>
  <c r="C231"/>
  <c r="D231"/>
  <c r="G109"/>
  <c r="C232"/>
  <c r="D232"/>
  <c r="G110"/>
  <c r="F232"/>
  <c r="C233"/>
  <c r="D233"/>
  <c r="G111"/>
  <c r="C234"/>
  <c r="D234"/>
  <c r="G112"/>
  <c r="F234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F129"/>
  <c r="F240"/>
  <c r="C172"/>
  <c r="D241"/>
  <c r="D172"/>
  <c r="C173"/>
  <c r="D133"/>
  <c r="F132"/>
  <c r="D47"/>
  <c r="F46"/>
  <c r="F241"/>
  <c r="F270"/>
  <c r="H241"/>
  <c r="F87"/>
  <c r="F88"/>
  <c r="D48"/>
  <c r="F47"/>
  <c r="D134"/>
  <c r="F133"/>
  <c r="I241"/>
  <c r="G241"/>
  <c r="E270"/>
  <c r="G239"/>
  <c r="I29"/>
  <c r="J29" s="1"/>
  <c r="H240"/>
  <c r="H239"/>
  <c r="I240"/>
  <c r="G240"/>
  <c r="I239"/>
  <c r="C174"/>
  <c r="D174"/>
  <c r="D173"/>
  <c r="D135"/>
  <c r="F134"/>
  <c r="F48"/>
  <c r="D49"/>
  <c r="C175"/>
  <c r="D175"/>
  <c r="F89"/>
  <c r="G270"/>
  <c r="J30" s="1"/>
  <c r="H270"/>
  <c r="J31" s="1"/>
  <c r="F90"/>
  <c r="D136"/>
  <c r="F135"/>
  <c r="C176"/>
  <c r="D176"/>
  <c r="D50"/>
  <c r="F49"/>
  <c r="F91"/>
  <c r="D51"/>
  <c r="F50"/>
  <c r="C177"/>
  <c r="D177"/>
  <c r="D137"/>
  <c r="F136"/>
  <c r="D138"/>
  <c r="F137"/>
  <c r="D52"/>
  <c r="F51"/>
  <c r="F92"/>
  <c r="C178"/>
  <c r="D178"/>
  <c r="C179"/>
  <c r="D179" s="1"/>
  <c r="D53"/>
  <c r="F52"/>
  <c r="D139"/>
  <c r="F138"/>
  <c r="F93"/>
  <c r="F94"/>
  <c r="D140"/>
  <c r="F139"/>
  <c r="D54"/>
  <c r="F53"/>
  <c r="C180"/>
  <c r="D180"/>
  <c r="C181"/>
  <c r="D181"/>
  <c r="D55"/>
  <c r="F54"/>
  <c r="D141"/>
  <c r="F140"/>
  <c r="F95"/>
  <c r="D142"/>
  <c r="F141"/>
  <c r="F55"/>
  <c r="D56"/>
  <c r="F96"/>
  <c r="C182"/>
  <c r="D182"/>
  <c r="C183"/>
  <c r="D183"/>
  <c r="F97"/>
  <c r="D143"/>
  <c r="F142"/>
  <c r="D57"/>
  <c r="F56"/>
  <c r="D58"/>
  <c r="F57"/>
  <c r="D144"/>
  <c r="F143"/>
  <c r="F98"/>
  <c r="C184"/>
  <c r="D184"/>
  <c r="C185"/>
  <c r="D185"/>
  <c r="F99"/>
  <c r="D145"/>
  <c r="F144"/>
  <c r="D59"/>
  <c r="F58"/>
  <c r="F59"/>
  <c r="D60"/>
  <c r="D146"/>
  <c r="F145"/>
  <c r="F100"/>
  <c r="C186"/>
  <c r="D186"/>
  <c r="C187"/>
  <c r="D187"/>
  <c r="F101"/>
  <c r="D147"/>
  <c r="F146"/>
  <c r="D61"/>
  <c r="F60"/>
  <c r="F61"/>
  <c r="D62"/>
  <c r="D148"/>
  <c r="F147"/>
  <c r="F102"/>
  <c r="C188"/>
  <c r="D188"/>
  <c r="C189"/>
  <c r="D189" s="1"/>
  <c r="F189" s="1"/>
  <c r="F103"/>
  <c r="D149"/>
  <c r="F148"/>
  <c r="D63"/>
  <c r="F62"/>
  <c r="F63"/>
  <c r="D64"/>
  <c r="D150"/>
  <c r="F149"/>
  <c r="F104"/>
  <c r="C190"/>
  <c r="D190"/>
  <c r="C191"/>
  <c r="D191" s="1"/>
  <c r="F191" s="1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I269"/>
  <c r="G269"/>
  <c r="H269"/>
  <c r="F268"/>
  <c r="H268"/>
  <c r="I268"/>
  <c r="G268"/>
  <c r="F267"/>
  <c r="G267"/>
  <c r="I267"/>
  <c r="H267"/>
  <c r="F266"/>
  <c r="I266"/>
  <c r="H266"/>
  <c r="G266"/>
  <c r="F265"/>
  <c r="I265"/>
  <c r="G265"/>
  <c r="H265"/>
  <c r="F264"/>
  <c r="H264"/>
  <c r="I264"/>
  <c r="G264"/>
  <c r="F263"/>
  <c r="G263"/>
  <c r="I263"/>
  <c r="H263"/>
  <c r="F262"/>
  <c r="I262"/>
  <c r="H262"/>
  <c r="G262"/>
  <c r="F261"/>
  <c r="I261"/>
  <c r="G261"/>
  <c r="H261"/>
  <c r="F260"/>
  <c r="H260"/>
  <c r="I260"/>
  <c r="G260"/>
  <c r="F259"/>
  <c r="G259"/>
  <c r="I259"/>
  <c r="H259"/>
  <c r="F258"/>
  <c r="I258"/>
  <c r="H258"/>
  <c r="G258"/>
  <c r="F257"/>
  <c r="I257"/>
  <c r="G257"/>
  <c r="H257"/>
  <c r="F256"/>
  <c r="H256"/>
  <c r="I256"/>
  <c r="G256"/>
  <c r="F255"/>
  <c r="G255"/>
  <c r="I255"/>
  <c r="H255"/>
  <c r="F254"/>
  <c r="I254"/>
  <c r="H254"/>
  <c r="G254"/>
  <c r="F253"/>
  <c r="I253"/>
  <c r="G253"/>
  <c r="H253"/>
  <c r="F252"/>
  <c r="H252"/>
  <c r="I252"/>
  <c r="G252"/>
  <c r="F251"/>
  <c r="G251"/>
  <c r="I251"/>
  <c r="H251"/>
  <c r="F250"/>
  <c r="I250"/>
  <c r="H250"/>
  <c r="G250"/>
  <c r="F249"/>
  <c r="I249"/>
  <c r="G249"/>
  <c r="H249"/>
  <c r="F248"/>
  <c r="H248"/>
  <c r="I248"/>
  <c r="G248"/>
  <c r="F247"/>
  <c r="G247"/>
  <c r="I247"/>
  <c r="H247"/>
  <c r="F246"/>
  <c r="I246"/>
  <c r="H246"/>
  <c r="G246"/>
  <c r="F245"/>
  <c r="I245"/>
  <c r="G245"/>
  <c r="H245"/>
  <c r="F244"/>
  <c r="H244"/>
  <c r="I244"/>
  <c r="G244"/>
  <c r="F243"/>
  <c r="G243"/>
  <c r="I243"/>
  <c r="H243"/>
  <c r="F242"/>
  <c r="I242"/>
  <c r="H242"/>
  <c r="G242"/>
  <c r="I270"/>
  <c r="J32" s="1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F235" l="1"/>
  <c r="H205" s="1"/>
  <c r="I221"/>
  <c r="I211"/>
  <c r="I209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I223" l="1"/>
  <c r="I225"/>
  <c r="I227"/>
  <c r="H223"/>
  <c r="H220"/>
  <c r="I215"/>
  <c r="I231"/>
  <c r="I217"/>
  <c r="I233"/>
  <c r="I219"/>
  <c r="I213"/>
  <c r="I229"/>
  <c r="E235"/>
  <c r="G231"/>
  <c r="H219"/>
  <c r="H227"/>
  <c r="H228"/>
  <c r="H212"/>
  <c r="I222"/>
  <c r="H231"/>
  <c r="H232"/>
  <c r="H224"/>
  <c r="H216"/>
  <c r="H208"/>
  <c r="G215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00" s="1"/>
  <c r="H200" s="1"/>
  <c r="D31" s="1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35" l="1"/>
  <c r="I235" s="1"/>
  <c r="G32" s="1"/>
  <c r="D30"/>
  <c r="I200"/>
  <c r="D32" s="1"/>
  <c r="U78"/>
  <c r="Q78"/>
  <c r="M78"/>
  <c r="T78"/>
  <c r="P78"/>
  <c r="S78"/>
  <c r="O78"/>
  <c r="I77"/>
  <c r="R78"/>
  <c r="N78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H235" l="1"/>
  <c r="G31" s="1"/>
  <c r="G30"/>
  <c r="U118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F20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I20" s="1"/>
  <c r="J20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R40" l="1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<sst xmlns="http://schemas.openxmlformats.org/spreadsheetml/2006/main" count="249" uniqueCount="82">
  <si>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</si>
  <si>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</si>
  <si>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</si>
  <si>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</si>
  <si>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</si>
  <si>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</si>
  <si>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</si>
  <si>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</si>
  <si>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</si>
  <si>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</si>
  <si>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</si>
  <si>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</si>
  <si>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</si>
  <si>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</si>
  <si>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</si>
  <si>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</si>
  <si>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</si>
  <si>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</si>
  <si>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</si>
  <si>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</si>
  <si>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</si>
  <si>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</si>
  <si>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</si>
  <si>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</si>
  <si>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</si>
  <si>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</si>
  <si>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</si>
  <si>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</si>
  <si>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</si>
  <si>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</si>
  <si>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</si>
  <si>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</si>
  <si>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</si>
  <si>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</si>
  <si>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</si>
  <si>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</si>
  <si>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</si>
  <si>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</si>
  <si>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</si>
  <si>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</si>
  <si>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</si>
  <si>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</si>
  <si>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</si>
  <si>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</si>
  <si>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</si>
  <si>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</si>
  <si>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</si>
  <si>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</si>
  <si>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</si>
  <si>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</si>
  <si>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</si>
  <si>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</si>
  <si>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</si>
  <si>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</si>
  <si>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</si>
  <si>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</si>
  <si>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</si>
  <si>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</si>
  <si>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</si>
  <si>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</si>
  <si>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</si>
  <si>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</si>
  <si>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</si>
  <si>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</si>
  <si>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</si>
  <si>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</si>
  <si>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</si>
  <si>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</si>
  <si>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</si>
  <si>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</si>
  <si>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</si>
  <si>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</si>
  <si>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</si>
  <si>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</si>
  <si>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</si>
  <si>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</si>
  <si>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</si>
  <si>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no</t>
  </si>
  <si>
    <t>Griglia, con stendimenti</t>
  </si>
  <si>
    <t>20/06/2012</t>
  </si>
  <si>
    <t>Bosco di Rossano  (affluente in sinistra idrografica del Canale del Bosco in corrispondenza dell'ultima casa)</t>
  </si>
  <si>
    <t>BSC_02S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</si>
</sst>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111"/>
          <c:h val="0.84237288135593191"/>
        </c:manualLayout>
      </c:layout>
      <c:barChart>
        <c:barDir val="col"/>
        <c:grouping val="clustered"/>
        <c:ser>
          <c:idx val="2"/>
          <c:order val="0"/>
          <c:tx>
            <c:v>% Camp. BSC_02S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Granulometrica'!$D$82:$D$122</c:f>
              <c:numCache>
                <c:formatCode>General</c:formatCode>
                <c:ptCount val="41"/>
                <c:pt idx="0">
                  <c:v>-11</c:v>
                </c:pt>
                <c:pt idx="1">
                  <c:v>-10.5</c:v>
                </c:pt>
                <c:pt idx="2">
                  <c:v>-10</c:v>
                </c:pt>
                <c:pt idx="3">
                  <c:v>-9.5</c:v>
                </c:pt>
                <c:pt idx="4">
                  <c:v>-9</c:v>
                </c:pt>
                <c:pt idx="5">
                  <c:v>-8.5</c:v>
                </c:pt>
                <c:pt idx="6">
                  <c:v>-8</c:v>
                </c:pt>
                <c:pt idx="7">
                  <c:v>-7.5</c:v>
                </c:pt>
                <c:pt idx="8">
                  <c:v>-7</c:v>
                </c:pt>
                <c:pt idx="9">
                  <c:v>-6.5</c:v>
                </c:pt>
                <c:pt idx="10">
                  <c:v>-6</c:v>
                </c:pt>
                <c:pt idx="11">
                  <c:v>-5.5</c:v>
                </c:pt>
                <c:pt idx="12">
                  <c:v>-5</c:v>
                </c:pt>
                <c:pt idx="13">
                  <c:v>-4.5</c:v>
                </c:pt>
                <c:pt idx="14">
                  <c:v>-4</c:v>
                </c:pt>
                <c:pt idx="15">
                  <c:v>-3.5</c:v>
                </c:pt>
                <c:pt idx="16">
                  <c:v>-3</c:v>
                </c:pt>
                <c:pt idx="17">
                  <c:v>-2.5</c:v>
                </c:pt>
                <c:pt idx="18">
                  <c:v>-2</c:v>
                </c:pt>
                <c:pt idx="19">
                  <c:v>-1.5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1.5</c:v>
                </c:pt>
                <c:pt idx="26">
                  <c:v>2</c:v>
                </c:pt>
                <c:pt idx="27">
                  <c:v>2.5</c:v>
                </c:pt>
                <c:pt idx="28">
                  <c:v>3</c:v>
                </c:pt>
                <c:pt idx="29">
                  <c:v>3.5</c:v>
                </c:pt>
                <c:pt idx="30">
                  <c:v>4</c:v>
                </c:pt>
                <c:pt idx="31">
                  <c:v>4.5</c:v>
                </c:pt>
                <c:pt idx="32">
                  <c:v>5</c:v>
                </c:pt>
                <c:pt idx="33">
                  <c:v>5.5</c:v>
                </c:pt>
                <c:pt idx="34">
                  <c:v>6</c:v>
                </c:pt>
                <c:pt idx="35">
                  <c:v>6.5</c:v>
                </c:pt>
                <c:pt idx="36">
                  <c:v>7</c:v>
                </c:pt>
                <c:pt idx="37">
                  <c:v>7.5</c:v>
                </c:pt>
                <c:pt idx="38">
                  <c:v>8</c:v>
                </c:pt>
                <c:pt idx="39">
                  <c:v>8.5</c:v>
                </c:pt>
                <c:pt idx="40">
                  <c:v>9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0.69930069930069927</c:v>
                </c:pt>
                <c:pt idx="2">
                  <c:v>2.7972027972027971</c:v>
                </c:pt>
                <c:pt idx="3">
                  <c:v>6.2937062937062942</c:v>
                </c:pt>
                <c:pt idx="4">
                  <c:v>6.2937062937062942</c:v>
                </c:pt>
                <c:pt idx="5">
                  <c:v>4.1958041958041958</c:v>
                </c:pt>
                <c:pt idx="6">
                  <c:v>9.0909090909090917</c:v>
                </c:pt>
                <c:pt idx="7">
                  <c:v>5.5944055944055942</c:v>
                </c:pt>
                <c:pt idx="8">
                  <c:v>4.1958041958041958</c:v>
                </c:pt>
                <c:pt idx="9">
                  <c:v>8.3916083916083917</c:v>
                </c:pt>
                <c:pt idx="10">
                  <c:v>14.685314685314685</c:v>
                </c:pt>
                <c:pt idx="11">
                  <c:v>9.0909090909090917</c:v>
                </c:pt>
                <c:pt idx="12">
                  <c:v>5.5944055944055942</c:v>
                </c:pt>
                <c:pt idx="13">
                  <c:v>4.1958041958041958</c:v>
                </c:pt>
                <c:pt idx="14">
                  <c:v>4.895104895104895</c:v>
                </c:pt>
                <c:pt idx="15">
                  <c:v>2.7972027972027971</c:v>
                </c:pt>
                <c:pt idx="16">
                  <c:v>4.895104895104895</c:v>
                </c:pt>
                <c:pt idx="17">
                  <c:v>1.3986013986013985</c:v>
                </c:pt>
                <c:pt idx="18">
                  <c:v>0.69930069930069927</c:v>
                </c:pt>
                <c:pt idx="19">
                  <c:v>1.3986013986013985</c:v>
                </c:pt>
                <c:pt idx="20">
                  <c:v>0</c:v>
                </c:pt>
                <c:pt idx="21">
                  <c:v>0</c:v>
                </c:pt>
                <c:pt idx="22">
                  <c:v>0.69930069930069927</c:v>
                </c:pt>
                <c:pt idx="23">
                  <c:v>0.69930069930069927</c:v>
                </c:pt>
                <c:pt idx="24">
                  <c:v>0.69930069930069927</c:v>
                </c:pt>
                <c:pt idx="25">
                  <c:v>0</c:v>
                </c:pt>
                <c:pt idx="26">
                  <c:v>0.69930069930069927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gapWidth val="30"/>
        <c:overlap val="-20"/>
        <c:axId val="71079424"/>
        <c:axId val="71086848"/>
      </c:barChart>
      <c:lineChart>
        <c:grouping val="standard"/>
        <c:ser>
          <c:idx val="3"/>
          <c:order val="1"/>
          <c:tx>
            <c:v>Curva granulometrica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Granulometrica'!$D$82:$D$122</c:f>
              <c:numCache>
                <c:formatCode>General</c:formatCode>
                <c:ptCount val="41"/>
                <c:pt idx="0">
                  <c:v>-11</c:v>
                </c:pt>
                <c:pt idx="1">
                  <c:v>-10.5</c:v>
                </c:pt>
                <c:pt idx="2">
                  <c:v>-10</c:v>
                </c:pt>
                <c:pt idx="3">
                  <c:v>-9.5</c:v>
                </c:pt>
                <c:pt idx="4">
                  <c:v>-9</c:v>
                </c:pt>
                <c:pt idx="5">
                  <c:v>-8.5</c:v>
                </c:pt>
                <c:pt idx="6">
                  <c:v>-8</c:v>
                </c:pt>
                <c:pt idx="7">
                  <c:v>-7.5</c:v>
                </c:pt>
                <c:pt idx="8">
                  <c:v>-7</c:v>
                </c:pt>
                <c:pt idx="9">
                  <c:v>-6.5</c:v>
                </c:pt>
                <c:pt idx="10">
                  <c:v>-6</c:v>
                </c:pt>
                <c:pt idx="11">
                  <c:v>-5.5</c:v>
                </c:pt>
                <c:pt idx="12">
                  <c:v>-5</c:v>
                </c:pt>
                <c:pt idx="13">
                  <c:v>-4.5</c:v>
                </c:pt>
                <c:pt idx="14">
                  <c:v>-4</c:v>
                </c:pt>
                <c:pt idx="15">
                  <c:v>-3.5</c:v>
                </c:pt>
                <c:pt idx="16">
                  <c:v>-3</c:v>
                </c:pt>
                <c:pt idx="17">
                  <c:v>-2.5</c:v>
                </c:pt>
                <c:pt idx="18">
                  <c:v>-2</c:v>
                </c:pt>
                <c:pt idx="19">
                  <c:v>-1.5</c:v>
                </c:pt>
                <c:pt idx="20">
                  <c:v>-1</c:v>
                </c:pt>
                <c:pt idx="21">
                  <c:v>-0.5</c:v>
                </c:pt>
                <c:pt idx="22">
                  <c:v>0</c:v>
                </c:pt>
                <c:pt idx="23">
                  <c:v>0.5</c:v>
                </c:pt>
                <c:pt idx="24">
                  <c:v>1</c:v>
                </c:pt>
                <c:pt idx="25">
                  <c:v>1.5</c:v>
                </c:pt>
                <c:pt idx="26">
                  <c:v>2</c:v>
                </c:pt>
                <c:pt idx="27">
                  <c:v>2.5</c:v>
                </c:pt>
                <c:pt idx="28">
                  <c:v>3</c:v>
                </c:pt>
                <c:pt idx="29">
                  <c:v>3.5</c:v>
                </c:pt>
                <c:pt idx="30">
                  <c:v>4</c:v>
                </c:pt>
                <c:pt idx="31">
                  <c:v>4.5</c:v>
                </c:pt>
                <c:pt idx="32">
                  <c:v>5</c:v>
                </c:pt>
                <c:pt idx="33">
                  <c:v>5.5</c:v>
                </c:pt>
                <c:pt idx="34">
                  <c:v>6</c:v>
                </c:pt>
                <c:pt idx="35">
                  <c:v>6.5</c:v>
                </c:pt>
                <c:pt idx="36">
                  <c:v>7</c:v>
                </c:pt>
                <c:pt idx="37">
                  <c:v>7.5</c:v>
                </c:pt>
                <c:pt idx="38">
                  <c:v>8</c:v>
                </c:pt>
                <c:pt idx="39">
                  <c:v>8.5</c:v>
                </c:pt>
                <c:pt idx="40">
                  <c:v>9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99.300699300699321</c:v>
                </c:pt>
                <c:pt idx="3">
                  <c:v>96.503496503496521</c:v>
                </c:pt>
                <c:pt idx="4">
                  <c:v>90.209790209790228</c:v>
                </c:pt>
                <c:pt idx="5">
                  <c:v>83.916083916083934</c:v>
                </c:pt>
                <c:pt idx="6">
                  <c:v>79.720279720279734</c:v>
                </c:pt>
                <c:pt idx="7">
                  <c:v>70.629370629370641</c:v>
                </c:pt>
                <c:pt idx="8">
                  <c:v>65.03496503496504</c:v>
                </c:pt>
                <c:pt idx="9">
                  <c:v>60.83916083916084</c:v>
                </c:pt>
                <c:pt idx="10">
                  <c:v>52.447552447552447</c:v>
                </c:pt>
                <c:pt idx="11">
                  <c:v>37.76223776223776</c:v>
                </c:pt>
                <c:pt idx="12">
                  <c:v>28.67132867132867</c:v>
                </c:pt>
                <c:pt idx="13">
                  <c:v>23.076923076923077</c:v>
                </c:pt>
                <c:pt idx="14">
                  <c:v>18.88111888111888</c:v>
                </c:pt>
                <c:pt idx="15">
                  <c:v>13.986013986013985</c:v>
                </c:pt>
                <c:pt idx="16">
                  <c:v>11.188811188811188</c:v>
                </c:pt>
                <c:pt idx="17">
                  <c:v>6.2937062937062933</c:v>
                </c:pt>
                <c:pt idx="18">
                  <c:v>4.895104895104895</c:v>
                </c:pt>
                <c:pt idx="19">
                  <c:v>4.1958041958041958</c:v>
                </c:pt>
                <c:pt idx="20">
                  <c:v>2.7972027972027971</c:v>
                </c:pt>
                <c:pt idx="21">
                  <c:v>2.7972027972027971</c:v>
                </c:pt>
                <c:pt idx="22">
                  <c:v>2.7972027972027971</c:v>
                </c:pt>
                <c:pt idx="23">
                  <c:v>2.0979020979020979</c:v>
                </c:pt>
                <c:pt idx="24">
                  <c:v>1.3986013986013985</c:v>
                </c:pt>
                <c:pt idx="25">
                  <c:v>0.69930069930069927</c:v>
                </c:pt>
                <c:pt idx="26">
                  <c:v>0.69930069930069927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71079424"/>
        <c:axId val="71086848"/>
      </c:lineChart>
      <c:catAx>
        <c:axId val="7107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756"/>
              <c:y val="0.94067796610169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71086848"/>
        <c:crosses val="autoZero"/>
        <c:auto val="1"/>
        <c:lblAlgn val="ctr"/>
        <c:lblOffset val="100"/>
        <c:tickLblSkip val="1"/>
        <c:tickMarkSkip val="1"/>
      </c:catAx>
      <c:valAx>
        <c:axId val="71086848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14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71079424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746"/>
          <c:y val="6.7651585924640822E-2"/>
          <c:w val="0.26283350568769392"/>
          <c:h val="0.173171404421904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topLeftCell="A13" workbookViewId="0">
      <selection activeCell="G33" activeCellId="4" sqref="G21 G25 G27 G30 G33:G34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4" t="s">
        <v>76</v>
      </c>
      <c r="C1" s="85"/>
      <c r="D1" s="85"/>
      <c r="E1" s="85"/>
      <c r="F1" s="85"/>
      <c r="G1" s="85"/>
      <c r="H1" s="85"/>
      <c r="I1" s="8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6" t="s">
        <v>24</v>
      </c>
      <c r="C3" s="87"/>
      <c r="D3" s="88" t="s">
        <v>81</v>
      </c>
      <c r="E3" s="88"/>
      <c r="F3" s="88"/>
      <c r="G3" s="88"/>
      <c r="H3" s="88"/>
      <c r="I3" s="8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6" t="s">
        <v>26</v>
      </c>
      <c r="C4" s="87"/>
      <c r="D4" s="89" t="s">
        <v>79</v>
      </c>
      <c r="E4" s="90"/>
      <c r="F4" s="90"/>
      <c r="G4" s="90"/>
      <c r="H4" s="90"/>
      <c r="I4" s="90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1" t="s">
        <v>25</v>
      </c>
      <c r="C5" s="92"/>
      <c r="D5" s="93" t="s">
        <v>80</v>
      </c>
      <c r="E5" s="94"/>
      <c r="F5" s="94"/>
      <c r="G5" s="94"/>
      <c r="H5" s="94"/>
      <c r="I5" s="95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2"/>
      <c r="C6" s="92"/>
      <c r="D6" s="96"/>
      <c r="E6" s="97"/>
      <c r="F6" s="97"/>
      <c r="G6" s="97"/>
      <c r="H6" s="97"/>
      <c r="I6" s="98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2"/>
      <c r="C7" s="92"/>
      <c r="D7" s="96"/>
      <c r="E7" s="97"/>
      <c r="F7" s="97"/>
      <c r="G7" s="97"/>
      <c r="H7" s="97"/>
      <c r="I7" s="98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2"/>
      <c r="C8" s="92"/>
      <c r="D8" s="99"/>
      <c r="E8" s="100"/>
      <c r="F8" s="100"/>
      <c r="G8" s="100"/>
      <c r="H8" s="100"/>
      <c r="I8" s="10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2" t="s">
        <v>55</v>
      </c>
      <c r="C9" s="102"/>
      <c r="D9" s="102"/>
      <c r="E9" s="102"/>
      <c r="F9" s="102"/>
      <c r="G9" s="102"/>
      <c r="H9" s="102"/>
      <c r="I9" s="102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6" t="s">
        <v>28</v>
      </c>
      <c r="C10" s="87"/>
      <c r="D10" s="87"/>
      <c r="E10" s="90" t="s">
        <v>78</v>
      </c>
      <c r="F10" s="90"/>
      <c r="G10" s="90"/>
      <c r="H10" s="90"/>
      <c r="I10" s="9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6" t="s">
        <v>27</v>
      </c>
      <c r="C11" s="87"/>
      <c r="D11" s="87"/>
      <c r="E11" s="77">
        <v>1</v>
      </c>
      <c r="F11" s="86" t="s">
        <v>29</v>
      </c>
      <c r="G11" s="87"/>
      <c r="H11" s="87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7" t="s">
        <v>30</v>
      </c>
      <c r="C12" s="87"/>
      <c r="D12" s="87"/>
      <c r="E12" s="90">
        <v>143</v>
      </c>
      <c r="F12" s="90"/>
      <c r="G12" s="90"/>
      <c r="H12" s="90"/>
      <c r="I12" s="9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3" t="s">
        <v>54</v>
      </c>
      <c r="C13" s="103"/>
      <c r="D13" s="103"/>
      <c r="E13" s="103"/>
      <c r="F13" s="103"/>
      <c r="G13" s="103"/>
      <c r="H13" s="103"/>
      <c r="I13" s="10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7" t="s">
        <v>31</v>
      </c>
      <c r="C14" s="87"/>
      <c r="D14" s="87"/>
      <c r="E14" s="77"/>
      <c r="F14" s="87" t="s">
        <v>34</v>
      </c>
      <c r="G14" s="87"/>
      <c r="H14" s="87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4" t="s">
        <v>33</v>
      </c>
      <c r="C15" s="87"/>
      <c r="D15" s="87"/>
      <c r="E15" s="77"/>
      <c r="F15" s="87" t="s">
        <v>35</v>
      </c>
      <c r="G15" s="87"/>
      <c r="H15" s="87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77</v>
      </c>
      <c r="D16" s="105"/>
      <c r="E16" s="105"/>
      <c r="F16" s="87" t="s">
        <v>36</v>
      </c>
      <c r="G16" s="87"/>
      <c r="H16" s="87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6" t="s">
        <v>58</v>
      </c>
      <c r="C18" s="107"/>
      <c r="D18" s="108"/>
      <c r="E18" s="102" t="s">
        <v>56</v>
      </c>
      <c r="F18" s="102"/>
      <c r="G18" s="109"/>
      <c r="H18" s="103" t="s">
        <v>57</v>
      </c>
      <c r="I18" s="110"/>
      <c r="J18" s="111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-3.3785714285714286</v>
      </c>
      <c r="G20" s="58">
        <f>2^(-F20)</f>
        <v>10.400431129364325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-4.2057142857142855</v>
      </c>
      <c r="G21" s="58">
        <f t="shared" ref="G21:G29" si="1">2^(-F21)</f>
        <v>18.452115024368883</v>
      </c>
      <c r="H21" s="51" t="s">
        <v>60</v>
      </c>
      <c r="I21" s="55" t="e">
        <f>T166</f>
        <v>#DIV/0!</v>
      </c>
      <c r="J21" s="79" t="e">
        <f t="shared" ref="J21:J29" si="2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-5.171875</v>
      </c>
      <c r="G22" s="58">
        <f t="shared" si="1"/>
        <v>36.048691795463739</v>
      </c>
      <c r="H22" s="51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-5.8480769230769232</v>
      </c>
      <c r="G23" s="58">
        <f t="shared" si="1"/>
        <v>57.603194770447679</v>
      </c>
      <c r="H23" s="51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-6.0761904761904759</v>
      </c>
      <c r="G24" s="58">
        <f t="shared" si="1"/>
        <v>67.470758534206368</v>
      </c>
      <c r="H24" s="51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-6.416666666666667</v>
      </c>
      <c r="G25" s="58">
        <f t="shared" si="1"/>
        <v>85.429750666882228</v>
      </c>
      <c r="H25" s="51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-8.240384615384615</v>
      </c>
      <c r="G26" s="58">
        <f t="shared" si="1"/>
        <v>302.41473285687147</v>
      </c>
      <c r="H26" s="51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-9.0066666666666659</v>
      </c>
      <c r="G27" s="58">
        <f t="shared" si="1"/>
        <v>514.37141729385121</v>
      </c>
      <c r="H27" s="51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-9.4833333333333325</v>
      </c>
      <c r="G28" s="58">
        <f t="shared" si="1"/>
        <v>715.76060629965741</v>
      </c>
      <c r="H28" s="51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-5.4458041958041949</v>
      </c>
      <c r="G29" s="58">
        <f t="shared" si="1"/>
        <v>43.58634111973587</v>
      </c>
      <c r="H29" s="51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2" t="s">
        <v>67</v>
      </c>
      <c r="C30" s="109"/>
      <c r="D30" s="57" t="e">
        <f>G200</f>
        <v>#DIV/0!</v>
      </c>
      <c r="E30" s="112" t="s">
        <v>67</v>
      </c>
      <c r="F30" s="109"/>
      <c r="G30" s="57">
        <f>G235</f>
        <v>2.3645361799465241</v>
      </c>
      <c r="H30" s="112" t="s">
        <v>67</v>
      </c>
      <c r="I30" s="109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2" t="s">
        <v>68</v>
      </c>
      <c r="C31" s="109"/>
      <c r="D31" s="57" t="e">
        <f>H200</f>
        <v>#DIV/0!</v>
      </c>
      <c r="E31" s="112" t="s">
        <v>68</v>
      </c>
      <c r="F31" s="109"/>
      <c r="G31" s="57">
        <f>H235</f>
        <v>0.67573564265563524</v>
      </c>
      <c r="H31" s="112" t="s">
        <v>68</v>
      </c>
      <c r="I31" s="109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2" t="s">
        <v>69</v>
      </c>
      <c r="C32" s="109"/>
      <c r="D32" s="57" t="e">
        <f>I200</f>
        <v>#DIV/0!</v>
      </c>
      <c r="E32" s="112" t="s">
        <v>69</v>
      </c>
      <c r="F32" s="109"/>
      <c r="G32" s="57">
        <f>I235</f>
        <v>3.7243700565454643</v>
      </c>
      <c r="H32" s="112" t="s">
        <v>69</v>
      </c>
      <c r="I32" s="109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6" t="s">
        <v>70</v>
      </c>
      <c r="C33" s="113"/>
      <c r="D33" s="71" t="e">
        <f>SUM(H39:H57)</f>
        <v>#DIV/0!</v>
      </c>
      <c r="E33" s="86" t="s">
        <v>70</v>
      </c>
      <c r="F33" s="113"/>
      <c r="G33" s="71">
        <f>SUM(H82:H100)</f>
        <v>95.804195804195814</v>
      </c>
      <c r="H33" s="86" t="s">
        <v>70</v>
      </c>
      <c r="I33" s="113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6" t="s">
        <v>71</v>
      </c>
      <c r="C34" s="113"/>
      <c r="D34" s="72" t="e">
        <f>SUM(H58:H67)</f>
        <v>#DIV/0!</v>
      </c>
      <c r="E34" s="86" t="s">
        <v>71</v>
      </c>
      <c r="F34" s="113"/>
      <c r="G34" s="72">
        <f>SUM(H101:H110)</f>
        <v>4.1958041958041958</v>
      </c>
      <c r="H34" s="86" t="s">
        <v>71</v>
      </c>
      <c r="I34" s="113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6" t="s">
        <v>72</v>
      </c>
      <c r="C35" s="113"/>
      <c r="D35" s="72" t="e">
        <f>SUM(H68:H75)/100</f>
        <v>#DIV/0!</v>
      </c>
      <c r="E35" s="86" t="s">
        <v>72</v>
      </c>
      <c r="F35" s="113"/>
      <c r="G35" s="72">
        <f>SUM(H112:H119)/100</f>
        <v>0</v>
      </c>
      <c r="H35" s="86" t="s">
        <v>72</v>
      </c>
      <c r="I35" s="113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6" t="s">
        <v>73</v>
      </c>
      <c r="C36" s="113"/>
      <c r="D36" s="72" t="e">
        <f>SUM(H76:H79)/100</f>
        <v>#DIV/0!</v>
      </c>
      <c r="E36" s="86" t="s">
        <v>73</v>
      </c>
      <c r="F36" s="113"/>
      <c r="G36" s="72">
        <f>SUM(H119:H122)/100</f>
        <v>0</v>
      </c>
      <c r="H36" s="86" t="s">
        <v>73</v>
      </c>
      <c r="I36" s="113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6" t="s">
        <v>23</v>
      </c>
      <c r="C38" s="114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5" t="s">
        <v>37</v>
      </c>
      <c r="C39" s="109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15" t="s">
        <v>42</v>
      </c>
      <c r="C40" s="109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15" t="s">
        <v>42</v>
      </c>
      <c r="C41" s="109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15" t="s">
        <v>38</v>
      </c>
      <c r="C42" s="109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15" t="s">
        <v>38</v>
      </c>
      <c r="C43" s="109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15" t="s">
        <v>41</v>
      </c>
      <c r="C44" s="109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15" t="s">
        <v>41</v>
      </c>
      <c r="C45" s="109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15" t="s">
        <v>39</v>
      </c>
      <c r="C46" s="109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15" t="s">
        <v>40</v>
      </c>
      <c r="C47" s="109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15" t="s">
        <v>47</v>
      </c>
      <c r="C48" s="109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15" t="s">
        <v>47</v>
      </c>
      <c r="C49" s="109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15" t="s">
        <v>17</v>
      </c>
      <c r="C50" s="109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15" t="s">
        <v>17</v>
      </c>
      <c r="C51" s="109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15" t="s">
        <v>43</v>
      </c>
      <c r="C52" s="109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15" t="s">
        <v>43</v>
      </c>
      <c r="C53" s="109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15" t="s">
        <v>16</v>
      </c>
      <c r="C54" s="109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15" t="s">
        <v>16</v>
      </c>
      <c r="C55" s="109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15" t="s">
        <v>46</v>
      </c>
      <c r="C56" s="109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15" t="s">
        <v>46</v>
      </c>
      <c r="C57" s="109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15" t="s">
        <v>45</v>
      </c>
      <c r="C58" s="109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15" t="s">
        <v>45</v>
      </c>
      <c r="C59" s="109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15" t="s">
        <v>18</v>
      </c>
      <c r="C60" s="109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15" t="s">
        <v>18</v>
      </c>
      <c r="C61" s="109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15" t="s">
        <v>44</v>
      </c>
      <c r="C62" s="109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15" t="s">
        <v>44</v>
      </c>
      <c r="C63" s="109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15" t="s">
        <v>19</v>
      </c>
      <c r="C64" s="109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15" t="s">
        <v>19</v>
      </c>
      <c r="C65" s="109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15" t="s">
        <v>48</v>
      </c>
      <c r="C66" s="109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15" t="s">
        <v>48</v>
      </c>
      <c r="C67" s="109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15" t="s">
        <v>20</v>
      </c>
      <c r="C68" s="109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15" t="s">
        <v>20</v>
      </c>
      <c r="C69" s="109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15" t="s">
        <v>49</v>
      </c>
      <c r="C70" s="109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15" t="s">
        <v>50</v>
      </c>
      <c r="C71" s="109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15" t="s">
        <v>21</v>
      </c>
      <c r="C72" s="109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15" t="s">
        <v>21</v>
      </c>
      <c r="C73" s="109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15" t="s">
        <v>51</v>
      </c>
      <c r="C74" s="109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15" t="s">
        <v>51</v>
      </c>
      <c r="C75" s="109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15" t="s">
        <v>22</v>
      </c>
      <c r="C76" s="109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15" t="s">
        <v>22</v>
      </c>
      <c r="C77" s="109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15" t="s">
        <v>52</v>
      </c>
      <c r="C78" s="109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15" t="s">
        <v>52</v>
      </c>
      <c r="C79" s="109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102" t="s">
        <v>23</v>
      </c>
      <c r="C81" s="116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5" t="s">
        <v>37</v>
      </c>
      <c r="C82" s="109"/>
      <c r="D82" s="7">
        <v>-11</v>
      </c>
      <c r="E82" s="75">
        <v>0</v>
      </c>
      <c r="F82" s="11">
        <f t="shared" ref="F82:F122" si="18">2^(-D82)</f>
        <v>2048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5" t="s">
        <v>42</v>
      </c>
      <c r="C83" s="109"/>
      <c r="D83" s="2">
        <v>-10.5</v>
      </c>
      <c r="E83" s="75">
        <v>1</v>
      </c>
      <c r="F83" s="3">
        <f t="shared" si="18"/>
        <v>1448.1546878700494</v>
      </c>
      <c r="G83" s="8">
        <f t="shared" si="19"/>
        <v>6.993006993006993E-3</v>
      </c>
      <c r="H83" s="8">
        <f t="shared" si="20"/>
        <v>0.69930069930069927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5" t="s">
        <v>42</v>
      </c>
      <c r="C84" s="109"/>
      <c r="D84" s="83">
        <v>-10</v>
      </c>
      <c r="E84" s="75">
        <v>4</v>
      </c>
      <c r="F84" s="11">
        <f t="shared" si="18"/>
        <v>1024</v>
      </c>
      <c r="G84" s="8">
        <f t="shared" si="19"/>
        <v>2.7972027972027972E-2</v>
      </c>
      <c r="H84" s="8">
        <f t="shared" si="20"/>
        <v>2.7972027972027971</v>
      </c>
      <c r="I84" s="8">
        <f t="shared" si="21"/>
        <v>99.300699300699321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5" t="s">
        <v>38</v>
      </c>
      <c r="C85" s="109"/>
      <c r="D85" s="82">
        <v>-9.5</v>
      </c>
      <c r="E85" s="75">
        <v>9</v>
      </c>
      <c r="F85" s="11">
        <f t="shared" si="18"/>
        <v>724.0773439350246</v>
      </c>
      <c r="G85" s="8">
        <f t="shared" si="19"/>
        <v>6.2937062937062943E-2</v>
      </c>
      <c r="H85" s="8">
        <f t="shared" si="20"/>
        <v>6.2937062937062942</v>
      </c>
      <c r="I85" s="8">
        <f t="shared" si="21"/>
        <v>96.503496503496521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5" t="s">
        <v>38</v>
      </c>
      <c r="C86" s="109"/>
      <c r="D86" s="83">
        <v>-9</v>
      </c>
      <c r="E86" s="75">
        <v>9</v>
      </c>
      <c r="F86" s="11">
        <f t="shared" si="18"/>
        <v>512</v>
      </c>
      <c r="G86" s="8">
        <f t="shared" si="19"/>
        <v>6.2937062937062943E-2</v>
      </c>
      <c r="H86" s="8">
        <f t="shared" si="20"/>
        <v>6.2937062937062942</v>
      </c>
      <c r="I86" s="8">
        <f t="shared" si="21"/>
        <v>90.209790209790228</v>
      </c>
      <c r="J86" s="27"/>
      <c r="K86" s="26"/>
      <c r="L86" s="26"/>
      <c r="M86" s="46">
        <f t="shared" si="22"/>
        <v>-9.4833333333333325</v>
      </c>
      <c r="N86" s="46">
        <f t="shared" si="23"/>
        <v>-9.0066666666666659</v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5" t="s">
        <v>41</v>
      </c>
      <c r="C87" s="109"/>
      <c r="D87" s="82">
        <v>-8.5</v>
      </c>
      <c r="E87" s="75">
        <v>6</v>
      </c>
      <c r="F87" s="11">
        <f t="shared" si="18"/>
        <v>362.0386719675123</v>
      </c>
      <c r="G87" s="8">
        <f t="shared" si="19"/>
        <v>4.195804195804196E-2</v>
      </c>
      <c r="H87" s="8">
        <f t="shared" si="20"/>
        <v>4.1958041958041958</v>
      </c>
      <c r="I87" s="8">
        <f t="shared" si="21"/>
        <v>83.916083916083934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5" t="s">
        <v>41</v>
      </c>
      <c r="C88" s="109"/>
      <c r="D88" s="83">
        <v>-8</v>
      </c>
      <c r="E88" s="75">
        <v>13</v>
      </c>
      <c r="F88" s="11">
        <f t="shared" si="18"/>
        <v>256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79.720279720279734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>
        <f t="shared" si="24"/>
        <v>-8.240384615384615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5" t="s">
        <v>39</v>
      </c>
      <c r="C89" s="109"/>
      <c r="D89" s="82">
        <v>-7.5</v>
      </c>
      <c r="E89" s="75">
        <v>8</v>
      </c>
      <c r="F89" s="3">
        <f t="shared" si="18"/>
        <v>181.01933598375612</v>
      </c>
      <c r="G89" s="8">
        <f t="shared" si="19"/>
        <v>5.5944055944055944E-2</v>
      </c>
      <c r="H89" s="8">
        <f t="shared" si="20"/>
        <v>5.5944055944055942</v>
      </c>
      <c r="I89" s="8">
        <f t="shared" si="21"/>
        <v>70.629370629370641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5" t="s">
        <v>40</v>
      </c>
      <c r="C90" s="109"/>
      <c r="D90" s="83">
        <v>-7</v>
      </c>
      <c r="E90" s="75">
        <v>6</v>
      </c>
      <c r="F90" s="11">
        <f t="shared" si="18"/>
        <v>128</v>
      </c>
      <c r="G90" s="8">
        <f t="shared" si="19"/>
        <v>4.195804195804196E-2</v>
      </c>
      <c r="H90" s="8">
        <f t="shared" si="20"/>
        <v>4.1958041958041958</v>
      </c>
      <c r="I90" s="8">
        <f t="shared" si="21"/>
        <v>65.03496503496504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5" t="s">
        <v>47</v>
      </c>
      <c r="C91" s="109"/>
      <c r="D91" s="82">
        <v>-6.5</v>
      </c>
      <c r="E91" s="75">
        <v>12</v>
      </c>
      <c r="F91" s="10">
        <f t="shared" si="18"/>
        <v>90.509667991878061</v>
      </c>
      <c r="G91" s="8">
        <f t="shared" si="19"/>
        <v>8.3916083916083919E-2</v>
      </c>
      <c r="H91" s="8">
        <f t="shared" si="20"/>
        <v>8.3916083916083917</v>
      </c>
      <c r="I91" s="8">
        <f t="shared" si="21"/>
        <v>60.83916083916084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5" t="s">
        <v>47</v>
      </c>
      <c r="C92" s="109"/>
      <c r="D92" s="83">
        <v>-6</v>
      </c>
      <c r="E92" s="75">
        <v>21</v>
      </c>
      <c r="F92" s="11">
        <f t="shared" si="18"/>
        <v>64</v>
      </c>
      <c r="G92" s="8">
        <f t="shared" si="19"/>
        <v>0.14685314685314685</v>
      </c>
      <c r="H92" s="8">
        <f t="shared" si="20"/>
        <v>14.685314685314685</v>
      </c>
      <c r="I92" s="8">
        <f t="shared" si="21"/>
        <v>52.447552447552447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-6.416666666666667</v>
      </c>
      <c r="Q92" s="46">
        <f t="shared" si="26"/>
        <v>-6.0761904761904759</v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5" t="s">
        <v>17</v>
      </c>
      <c r="C93" s="109"/>
      <c r="D93" s="82">
        <v>-5.5</v>
      </c>
      <c r="E93" s="75">
        <v>13</v>
      </c>
      <c r="F93" s="3">
        <f t="shared" si="18"/>
        <v>45.254833995939045</v>
      </c>
      <c r="G93" s="8">
        <f t="shared" si="19"/>
        <v>9.0909090909090912E-2</v>
      </c>
      <c r="H93" s="8">
        <f t="shared" si="20"/>
        <v>9.0909090909090917</v>
      </c>
      <c r="I93" s="8">
        <f t="shared" si="21"/>
        <v>37.76223776223776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>
        <f t="shared" si="27"/>
        <v>-5.8480769230769232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5" t="s">
        <v>17</v>
      </c>
      <c r="C94" s="109"/>
      <c r="D94" s="83">
        <v>-5</v>
      </c>
      <c r="E94" s="75">
        <v>8</v>
      </c>
      <c r="F94" s="11">
        <f t="shared" si="18"/>
        <v>32</v>
      </c>
      <c r="G94" s="8">
        <f t="shared" si="19"/>
        <v>5.5944055944055944E-2</v>
      </c>
      <c r="H94" s="8">
        <f t="shared" si="20"/>
        <v>5.5944055944055942</v>
      </c>
      <c r="I94" s="8">
        <f t="shared" si="21"/>
        <v>28.67132867132867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-5.171875</v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15" t="s">
        <v>43</v>
      </c>
      <c r="C95" s="109"/>
      <c r="D95" s="82">
        <v>-4.5</v>
      </c>
      <c r="E95" s="75">
        <v>6</v>
      </c>
      <c r="F95" s="3">
        <f t="shared" si="18"/>
        <v>22.627416997969519</v>
      </c>
      <c r="G95" s="8">
        <f t="shared" si="19"/>
        <v>4.195804195804196E-2</v>
      </c>
      <c r="H95" s="8">
        <f t="shared" si="20"/>
        <v>4.1958041958041958</v>
      </c>
      <c r="I95" s="8">
        <f t="shared" si="21"/>
        <v>23.076923076923077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5" t="s">
        <v>43</v>
      </c>
      <c r="C96" s="109"/>
      <c r="D96" s="83">
        <v>-4</v>
      </c>
      <c r="E96" s="75">
        <v>7</v>
      </c>
      <c r="F96" s="11">
        <f t="shared" si="18"/>
        <v>16</v>
      </c>
      <c r="G96" s="8">
        <f t="shared" si="19"/>
        <v>4.8951048951048952E-2</v>
      </c>
      <c r="H96" s="8">
        <f t="shared" si="20"/>
        <v>4.895104895104895</v>
      </c>
      <c r="I96" s="8">
        <f t="shared" si="21"/>
        <v>18.88111888111888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>
        <f t="shared" si="29"/>
        <v>-4.2057142857142855</v>
      </c>
      <c r="U96" s="46" t="str">
        <f t="shared" si="30"/>
        <v/>
      </c>
      <c r="V96" s="26"/>
      <c r="W96" s="26"/>
      <c r="X96" s="26"/>
    </row>
    <row r="97" spans="1:24">
      <c r="A97" s="26"/>
      <c r="B97" s="115" t="s">
        <v>16</v>
      </c>
      <c r="C97" s="109"/>
      <c r="D97" s="82">
        <v>-3.5</v>
      </c>
      <c r="E97" s="75">
        <v>4</v>
      </c>
      <c r="F97" s="10">
        <f t="shared" si="18"/>
        <v>11.313708498984759</v>
      </c>
      <c r="G97" s="8">
        <f t="shared" si="19"/>
        <v>2.7972027972027972E-2</v>
      </c>
      <c r="H97" s="8">
        <f t="shared" si="20"/>
        <v>2.7972027972027971</v>
      </c>
      <c r="I97" s="8">
        <f t="shared" si="21"/>
        <v>13.986013986013985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5" t="s">
        <v>16</v>
      </c>
      <c r="C98" s="109"/>
      <c r="D98" s="83">
        <v>-3</v>
      </c>
      <c r="E98" s="75">
        <v>7</v>
      </c>
      <c r="F98" s="11">
        <f t="shared" si="18"/>
        <v>8</v>
      </c>
      <c r="G98" s="8">
        <f t="shared" si="19"/>
        <v>4.8951048951048952E-2</v>
      </c>
      <c r="H98" s="8">
        <f t="shared" si="20"/>
        <v>4.895104895104895</v>
      </c>
      <c r="I98" s="8">
        <f t="shared" si="21"/>
        <v>11.188811188811188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>
        <f t="shared" si="30"/>
        <v>-3.3785714285714286</v>
      </c>
      <c r="V98" s="26"/>
      <c r="W98" s="26"/>
      <c r="X98" s="26"/>
    </row>
    <row r="99" spans="1:24">
      <c r="A99" s="26"/>
      <c r="B99" s="115" t="s">
        <v>46</v>
      </c>
      <c r="C99" s="109"/>
      <c r="D99" s="82">
        <v>-2.5</v>
      </c>
      <c r="E99" s="75">
        <v>2</v>
      </c>
      <c r="F99" s="10">
        <f t="shared" si="18"/>
        <v>5.6568542494923806</v>
      </c>
      <c r="G99" s="8">
        <f t="shared" si="19"/>
        <v>1.3986013986013986E-2</v>
      </c>
      <c r="H99" s="8">
        <f t="shared" si="20"/>
        <v>1.3986013986013985</v>
      </c>
      <c r="I99" s="8">
        <f t="shared" si="21"/>
        <v>6.2937062937062933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5" t="s">
        <v>46</v>
      </c>
      <c r="C100" s="109"/>
      <c r="D100" s="83">
        <v>-2</v>
      </c>
      <c r="E100" s="75">
        <v>1</v>
      </c>
      <c r="F100" s="11">
        <f t="shared" si="18"/>
        <v>4</v>
      </c>
      <c r="G100" s="8">
        <f t="shared" si="19"/>
        <v>6.993006993006993E-3</v>
      </c>
      <c r="H100" s="8">
        <f t="shared" si="20"/>
        <v>0.69930069930069927</v>
      </c>
      <c r="I100" s="8">
        <f t="shared" si="21"/>
        <v>4.895104895104895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5" t="s">
        <v>45</v>
      </c>
      <c r="C101" s="109"/>
      <c r="D101" s="82">
        <v>-1.5</v>
      </c>
      <c r="E101" s="75">
        <v>2</v>
      </c>
      <c r="F101" s="10">
        <f t="shared" si="18"/>
        <v>2.8284271247461898</v>
      </c>
      <c r="G101" s="8">
        <f t="shared" si="19"/>
        <v>1.3986013986013986E-2</v>
      </c>
      <c r="H101" s="8">
        <f t="shared" si="20"/>
        <v>1.3986013986013985</v>
      </c>
      <c r="I101" s="8">
        <f t="shared" si="21"/>
        <v>4.1958041958041958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5" t="s">
        <v>45</v>
      </c>
      <c r="C102" s="109"/>
      <c r="D102" s="83">
        <v>-1</v>
      </c>
      <c r="E102" s="75">
        <v>0</v>
      </c>
      <c r="F102" s="11">
        <f t="shared" si="18"/>
        <v>2</v>
      </c>
      <c r="G102" s="8">
        <f t="shared" si="19"/>
        <v>0</v>
      </c>
      <c r="H102" s="8">
        <f t="shared" si="20"/>
        <v>0</v>
      </c>
      <c r="I102" s="8">
        <f t="shared" si="21"/>
        <v>2.7972027972027971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5" t="s">
        <v>18</v>
      </c>
      <c r="C103" s="109"/>
      <c r="D103" s="82">
        <v>-0.5</v>
      </c>
      <c r="E103" s="75">
        <v>0</v>
      </c>
      <c r="F103" s="10">
        <f t="shared" si="18"/>
        <v>1.4142135623730951</v>
      </c>
      <c r="G103" s="8">
        <f t="shared" si="19"/>
        <v>0</v>
      </c>
      <c r="H103" s="8">
        <f t="shared" si="20"/>
        <v>0</v>
      </c>
      <c r="I103" s="8">
        <f t="shared" si="21"/>
        <v>2.7972027972027971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15" t="s">
        <v>18</v>
      </c>
      <c r="C104" s="109"/>
      <c r="D104" s="83">
        <v>0</v>
      </c>
      <c r="E104" s="75">
        <v>1</v>
      </c>
      <c r="F104" s="3">
        <f t="shared" si="18"/>
        <v>1</v>
      </c>
      <c r="G104" s="8">
        <f t="shared" si="19"/>
        <v>6.993006993006993E-3</v>
      </c>
      <c r="H104" s="8">
        <f t="shared" si="20"/>
        <v>0.69930069930069927</v>
      </c>
      <c r="I104" s="8">
        <f t="shared" si="21"/>
        <v>2.7972027972027971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15" t="s">
        <v>44</v>
      </c>
      <c r="C105" s="109"/>
      <c r="D105" s="82">
        <v>0.5</v>
      </c>
      <c r="E105" s="75">
        <v>1</v>
      </c>
      <c r="F105" s="10">
        <f t="shared" si="18"/>
        <v>0.70710678118654746</v>
      </c>
      <c r="G105" s="8">
        <f t="shared" si="19"/>
        <v>6.993006993006993E-3</v>
      </c>
      <c r="H105" s="8">
        <f t="shared" si="20"/>
        <v>0.69930069930069927</v>
      </c>
      <c r="I105" s="8">
        <f t="shared" si="21"/>
        <v>2.0979020979020979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15" t="s">
        <v>44</v>
      </c>
      <c r="C106" s="109"/>
      <c r="D106" s="83">
        <v>1</v>
      </c>
      <c r="E106" s="75">
        <v>1</v>
      </c>
      <c r="F106" s="13">
        <f t="shared" si="18"/>
        <v>0.5</v>
      </c>
      <c r="G106" s="8">
        <f t="shared" si="19"/>
        <v>6.993006993006993E-3</v>
      </c>
      <c r="H106" s="8">
        <f t="shared" si="20"/>
        <v>0.69930069930069927</v>
      </c>
      <c r="I106" s="8">
        <f t="shared" si="21"/>
        <v>1.3986013986013985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15" t="s">
        <v>19</v>
      </c>
      <c r="C107" s="109"/>
      <c r="D107" s="4">
        <f t="shared" ref="D85:D122" si="31">D106+0.5</f>
        <v>1.5</v>
      </c>
      <c r="E107" s="75">
        <v>0</v>
      </c>
      <c r="F107" s="13">
        <f t="shared" si="18"/>
        <v>0.35355339059327379</v>
      </c>
      <c r="G107" s="8">
        <f t="shared" si="19"/>
        <v>0</v>
      </c>
      <c r="H107" s="8">
        <f t="shared" si="20"/>
        <v>0</v>
      </c>
      <c r="I107" s="8">
        <f t="shared" si="21"/>
        <v>0.69930069930069927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15" t="s">
        <v>19</v>
      </c>
      <c r="C108" s="109"/>
      <c r="D108" s="4">
        <f t="shared" si="31"/>
        <v>2</v>
      </c>
      <c r="E108" s="75">
        <v>1</v>
      </c>
      <c r="F108" s="13">
        <f t="shared" si="18"/>
        <v>0.25</v>
      </c>
      <c r="G108" s="8">
        <f t="shared" si="19"/>
        <v>6.993006993006993E-3</v>
      </c>
      <c r="H108" s="8">
        <f t="shared" si="20"/>
        <v>0.69930069930069927</v>
      </c>
      <c r="I108" s="8">
        <f t="shared" si="21"/>
        <v>0.69930069930069927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5" t="s">
        <v>48</v>
      </c>
      <c r="C109" s="109"/>
      <c r="D109" s="4">
        <f t="shared" si="31"/>
        <v>2.5</v>
      </c>
      <c r="E109" s="75">
        <v>0</v>
      </c>
      <c r="F109" s="13">
        <f t="shared" si="18"/>
        <v>0.17677669529663687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5" t="s">
        <v>48</v>
      </c>
      <c r="C110" s="109"/>
      <c r="D110" s="4">
        <f t="shared" si="31"/>
        <v>3</v>
      </c>
      <c r="E110" s="75">
        <v>0</v>
      </c>
      <c r="F110" s="13">
        <f t="shared" si="18"/>
        <v>0.125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15" t="s">
        <v>20</v>
      </c>
      <c r="C111" s="109"/>
      <c r="D111" s="4">
        <f t="shared" si="31"/>
        <v>3.5</v>
      </c>
      <c r="E111" s="75">
        <v>0</v>
      </c>
      <c r="F111" s="13">
        <f t="shared" si="18"/>
        <v>8.8388347648318447E-2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5" t="s">
        <v>20</v>
      </c>
      <c r="C112" s="109"/>
      <c r="D112" s="4">
        <f t="shared" si="31"/>
        <v>4</v>
      </c>
      <c r="E112" s="75">
        <v>0</v>
      </c>
      <c r="F112" s="13">
        <f t="shared" si="18"/>
        <v>6.25E-2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5" t="s">
        <v>49</v>
      </c>
      <c r="C113" s="109"/>
      <c r="D113" s="4">
        <f t="shared" si="31"/>
        <v>4.5</v>
      </c>
      <c r="E113" s="75">
        <v>0</v>
      </c>
      <c r="F113" s="13">
        <f t="shared" si="18"/>
        <v>4.4194173824159223E-2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5" t="s">
        <v>50</v>
      </c>
      <c r="C114" s="109"/>
      <c r="D114" s="4">
        <f t="shared" si="31"/>
        <v>5</v>
      </c>
      <c r="E114" s="75">
        <v>0</v>
      </c>
      <c r="F114" s="13">
        <f t="shared" si="18"/>
        <v>3.125E-2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5" t="s">
        <v>21</v>
      </c>
      <c r="C115" s="109"/>
      <c r="D115" s="4">
        <f t="shared" si="31"/>
        <v>5.5</v>
      </c>
      <c r="E115" s="75">
        <v>0</v>
      </c>
      <c r="F115" s="13">
        <f t="shared" si="18"/>
        <v>2.2097086912079608E-2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5" t="s">
        <v>21</v>
      </c>
      <c r="C116" s="109"/>
      <c r="D116" s="4">
        <f t="shared" si="31"/>
        <v>6</v>
      </c>
      <c r="E116" s="75">
        <v>0</v>
      </c>
      <c r="F116" s="13">
        <f t="shared" si="18"/>
        <v>1.5625E-2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5" t="s">
        <v>51</v>
      </c>
      <c r="C117" s="109"/>
      <c r="D117" s="4">
        <f t="shared" si="31"/>
        <v>6.5</v>
      </c>
      <c r="E117" s="75">
        <v>0</v>
      </c>
      <c r="F117" s="13">
        <f t="shared" si="18"/>
        <v>1.1048543456039808E-2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5" t="s">
        <v>51</v>
      </c>
      <c r="C118" s="109"/>
      <c r="D118" s="4">
        <f t="shared" si="31"/>
        <v>7</v>
      </c>
      <c r="E118" s="75">
        <v>0</v>
      </c>
      <c r="F118" s="13">
        <f t="shared" si="18"/>
        <v>7.8125E-3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5" t="s">
        <v>22</v>
      </c>
      <c r="C119" s="109"/>
      <c r="D119" s="4">
        <f t="shared" si="31"/>
        <v>7.5</v>
      </c>
      <c r="E119" s="75">
        <v>0</v>
      </c>
      <c r="F119" s="13">
        <f t="shared" si="18"/>
        <v>5.5242717280199038E-3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5" t="s">
        <v>22</v>
      </c>
      <c r="C120" s="109"/>
      <c r="D120" s="4">
        <f t="shared" si="31"/>
        <v>8</v>
      </c>
      <c r="E120" s="75">
        <v>0</v>
      </c>
      <c r="F120" s="13">
        <f t="shared" si="18"/>
        <v>3.90625E-3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5" t="s">
        <v>52</v>
      </c>
      <c r="C121" s="109"/>
      <c r="D121" s="4">
        <f t="shared" si="31"/>
        <v>8.5</v>
      </c>
      <c r="E121" s="75">
        <v>0</v>
      </c>
      <c r="F121" s="13">
        <f t="shared" si="18"/>
        <v>2.7621358640099515E-3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5" t="s">
        <v>52</v>
      </c>
      <c r="C122" s="109"/>
      <c r="D122" s="4">
        <f t="shared" si="31"/>
        <v>9</v>
      </c>
      <c r="E122" s="75">
        <v>0</v>
      </c>
      <c r="F122" s="13">
        <f t="shared" si="18"/>
        <v>1.953125E-3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143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-9.4833333333333325</v>
      </c>
      <c r="N123" s="45">
        <f t="shared" ref="N123:U123" si="32">SUM(N82:N122)</f>
        <v>-9.0066666666666659</v>
      </c>
      <c r="O123" s="45">
        <f t="shared" si="32"/>
        <v>-8.240384615384615</v>
      </c>
      <c r="P123" s="45">
        <f t="shared" si="32"/>
        <v>-6.416666666666667</v>
      </c>
      <c r="Q123" s="45">
        <f t="shared" si="32"/>
        <v>-6.0761904761904759</v>
      </c>
      <c r="R123" s="45">
        <f t="shared" si="32"/>
        <v>-5.8480769230769232</v>
      </c>
      <c r="S123" s="45">
        <f t="shared" si="32"/>
        <v>-5.171875</v>
      </c>
      <c r="T123" s="45">
        <f t="shared" si="32"/>
        <v>-4.2057142857142855</v>
      </c>
      <c r="U123" s="45">
        <f t="shared" si="32"/>
        <v>-3.3785714285714286</v>
      </c>
      <c r="V123" s="26"/>
      <c r="W123" s="26"/>
      <c r="X123" s="26"/>
    </row>
    <row r="124" spans="1:24">
      <c r="A124" s="26"/>
      <c r="B124" s="103" t="s">
        <v>23</v>
      </c>
      <c r="C124" s="117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5" t="s">
        <v>37</v>
      </c>
      <c r="C125" s="109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15" t="s">
        <v>42</v>
      </c>
      <c r="C126" s="109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15" t="s">
        <v>42</v>
      </c>
      <c r="C127" s="109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15" t="s">
        <v>38</v>
      </c>
      <c r="C128" s="109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15" t="s">
        <v>38</v>
      </c>
      <c r="C129" s="109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15" t="s">
        <v>41</v>
      </c>
      <c r="C130" s="109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15" t="s">
        <v>41</v>
      </c>
      <c r="C131" s="109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15" t="s">
        <v>39</v>
      </c>
      <c r="C132" s="109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15" t="s">
        <v>40</v>
      </c>
      <c r="C133" s="109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15" t="s">
        <v>47</v>
      </c>
      <c r="C134" s="109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15" t="s">
        <v>47</v>
      </c>
      <c r="C135" s="109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15" t="s">
        <v>17</v>
      </c>
      <c r="C136" s="109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15" t="s">
        <v>17</v>
      </c>
      <c r="C137" s="109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15" t="s">
        <v>43</v>
      </c>
      <c r="C138" s="109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15" t="s">
        <v>43</v>
      </c>
      <c r="C139" s="109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15" t="s">
        <v>16</v>
      </c>
      <c r="C140" s="109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15" t="s">
        <v>16</v>
      </c>
      <c r="C141" s="109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15" t="s">
        <v>46</v>
      </c>
      <c r="C142" s="109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15" t="s">
        <v>46</v>
      </c>
      <c r="C143" s="109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15" t="s">
        <v>45</v>
      </c>
      <c r="C144" s="109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15" t="s">
        <v>45</v>
      </c>
      <c r="C145" s="109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15" t="s">
        <v>18</v>
      </c>
      <c r="C146" s="109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15" t="s">
        <v>18</v>
      </c>
      <c r="C147" s="109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15" t="s">
        <v>44</v>
      </c>
      <c r="C148" s="109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15" t="s">
        <v>44</v>
      </c>
      <c r="C149" s="109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15" t="s">
        <v>19</v>
      </c>
      <c r="C150" s="109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15" t="s">
        <v>19</v>
      </c>
      <c r="C151" s="109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15" t="s">
        <v>48</v>
      </c>
      <c r="C152" s="109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15" t="s">
        <v>48</v>
      </c>
      <c r="C153" s="109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15" t="s">
        <v>20</v>
      </c>
      <c r="C154" s="109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15" t="s">
        <v>20</v>
      </c>
      <c r="C155" s="109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15" t="s">
        <v>49</v>
      </c>
      <c r="C156" s="109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15" t="s">
        <v>50</v>
      </c>
      <c r="C157" s="109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15" t="s">
        <v>21</v>
      </c>
      <c r="C158" s="109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15" t="s">
        <v>21</v>
      </c>
      <c r="C159" s="109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15" t="s">
        <v>51</v>
      </c>
      <c r="C160" s="109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15" t="s">
        <v>51</v>
      </c>
      <c r="C161" s="109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15" t="s">
        <v>22</v>
      </c>
      <c r="C162" s="109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15" t="s">
        <v>22</v>
      </c>
      <c r="C163" s="109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15" t="s">
        <v>52</v>
      </c>
      <c r="C164" s="109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15" t="s">
        <v>52</v>
      </c>
      <c r="C165" s="109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/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-6.8181818181818177E-2</v>
      </c>
      <c r="G205" s="39">
        <f t="shared" si="55"/>
        <v>0.1295531574885089</v>
      </c>
      <c r="H205" s="39">
        <f t="shared" si="56"/>
        <v>-0.55762215688235839</v>
      </c>
      <c r="I205" s="40">
        <f t="shared" si="57"/>
        <v>2.4001149479796617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-0.25874125874125875</v>
      </c>
      <c r="G206" s="39">
        <f t="shared" si="55"/>
        <v>0.40480855151499212</v>
      </c>
      <c r="H206" s="39">
        <f t="shared" si="56"/>
        <v>-1.5399709931759145</v>
      </c>
      <c r="I206" s="40">
        <f t="shared" si="57"/>
        <v>5.8583511908230603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-0.55069930069930073</v>
      </c>
      <c r="G207" s="39">
        <f t="shared" si="55"/>
        <v>0.68712859588941599</v>
      </c>
      <c r="H207" s="39">
        <f t="shared" si="56"/>
        <v>-2.270407423480763</v>
      </c>
      <c r="I207" s="40">
        <f t="shared" si="57"/>
        <v>7.5018706824801464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-0.51923076923076927</v>
      </c>
      <c r="G208" s="39">
        <f t="shared" si="55"/>
        <v>0.49490648233863099</v>
      </c>
      <c r="H208" s="39">
        <f t="shared" si="56"/>
        <v>-1.3878146812432943</v>
      </c>
      <c r="I208" s="40">
        <f t="shared" si="57"/>
        <v>3.8917041061437847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-0.32517482517482521</v>
      </c>
      <c r="G209" s="39">
        <f t="shared" si="55"/>
        <v>0.22276860017091832</v>
      </c>
      <c r="H209" s="39">
        <f t="shared" si="56"/>
        <v>-0.51330247382040284</v>
      </c>
      <c r="I209" s="40">
        <f t="shared" si="57"/>
        <v>1.1827494064602995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0.29592022726161343</v>
      </c>
      <c r="H210" s="39">
        <f t="shared" si="56"/>
        <v>-0.53389803240207212</v>
      </c>
      <c r="I210" s="40">
        <f t="shared" si="57"/>
        <v>0.96325658992821439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-0.3776223776223776</v>
      </c>
      <c r="G211" s="39">
        <f t="shared" si="55"/>
        <v>9.5156738219968826E-2</v>
      </c>
      <c r="H211" s="39">
        <f t="shared" si="56"/>
        <v>-0.12410301872744194</v>
      </c>
      <c r="I211" s="40">
        <f t="shared" si="57"/>
        <v>0.16185463631236319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-0.26223776223776224</v>
      </c>
      <c r="G212" s="39">
        <f t="shared" si="55"/>
        <v>2.7135561880537243E-2</v>
      </c>
      <c r="H212" s="39">
        <f t="shared" si="56"/>
        <v>-2.1822305008823682E-2</v>
      </c>
      <c r="I212" s="40">
        <f t="shared" si="57"/>
        <v>1.7549406125977104E-2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-0.48251748251748255</v>
      </c>
      <c r="G213" s="39">
        <f t="shared" si="55"/>
        <v>7.765182150237698E-3</v>
      </c>
      <c r="H213" s="39">
        <f t="shared" si="56"/>
        <v>-2.3621358289184673E-3</v>
      </c>
      <c r="I213" s="40">
        <f t="shared" si="57"/>
        <v>7.1855180809757778E-4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-0.77097902097902093</v>
      </c>
      <c r="G214" s="39">
        <f t="shared" si="55"/>
        <v>5.630244370525019E-3</v>
      </c>
      <c r="H214" s="39">
        <f t="shared" si="56"/>
        <v>1.1024254711517472E-3</v>
      </c>
      <c r="I214" s="40">
        <f t="shared" si="57"/>
        <v>2.1585953281292856E-4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-0.43181818181818182</v>
      </c>
      <c r="G215" s="39">
        <f t="shared" si="55"/>
        <v>4.4013043536247499E-2</v>
      </c>
      <c r="H215" s="39">
        <f t="shared" si="56"/>
        <v>3.062446036263371E-2</v>
      </c>
      <c r="I215" s="40">
        <f t="shared" si="57"/>
        <v>2.130862801455979E-2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-0.23776223776223776</v>
      </c>
      <c r="G216" s="39">
        <f t="shared" si="55"/>
        <v>7.999707271065272E-2</v>
      </c>
      <c r="H216" s="39">
        <f t="shared" si="56"/>
        <v>9.5660835199451788E-2</v>
      </c>
      <c r="I216" s="40">
        <f t="shared" si="57"/>
        <v>0.11439162810563806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-0.15734265734265734</v>
      </c>
      <c r="G217" s="39">
        <f t="shared" si="55"/>
        <v>0.12066091764365507</v>
      </c>
      <c r="H217" s="39">
        <f t="shared" si="56"/>
        <v>0.2046172904096947</v>
      </c>
      <c r="I217" s="40">
        <f t="shared" si="57"/>
        <v>0.34699085961084569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-0.15909090909090909</v>
      </c>
      <c r="G218" s="39">
        <f t="shared" si="55"/>
        <v>0.23602022702223185</v>
      </c>
      <c r="H218" s="39">
        <f t="shared" si="56"/>
        <v>0.51825420479007533</v>
      </c>
      <c r="I218" s="40">
        <f t="shared" si="57"/>
        <v>1.1379847573712141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-7.6923076923076927E-2</v>
      </c>
      <c r="G219" s="39">
        <f t="shared" si="55"/>
        <v>0.20328280453469938</v>
      </c>
      <c r="H219" s="39">
        <f t="shared" si="56"/>
        <v>0.54801063739948663</v>
      </c>
      <c r="I219" s="40">
        <f t="shared" si="57"/>
        <v>1.4773293756468673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-0.11013986013986014</v>
      </c>
      <c r="G220" s="39">
        <f t="shared" si="55"/>
        <v>0.49994511332474045</v>
      </c>
      <c r="H220" s="39">
        <f t="shared" si="56"/>
        <v>1.5977266908350094</v>
      </c>
      <c r="I220" s="40">
        <f t="shared" si="57"/>
        <v>5.1060216623188746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-2.4475524475524476E-2</v>
      </c>
      <c r="G221" s="39">
        <f t="shared" si="55"/>
        <v>0.19103452662550899</v>
      </c>
      <c r="H221" s="39">
        <f t="shared" si="56"/>
        <v>0.70602620504602431</v>
      </c>
      <c r="I221" s="40">
        <f t="shared" si="57"/>
        <v>2.6093346109568096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-8.7412587412587419E-3</v>
      </c>
      <c r="G222" s="39">
        <f t="shared" si="55"/>
        <v>0.12311029964704955</v>
      </c>
      <c r="H222" s="39">
        <f t="shared" si="56"/>
        <v>0.51654671180580225</v>
      </c>
      <c r="I222" s="40">
        <f t="shared" si="57"/>
        <v>2.1673288607236452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-1.048951048951049E-2</v>
      </c>
      <c r="G223" s="39">
        <f t="shared" si="55"/>
        <v>0.30839967895569625</v>
      </c>
      <c r="H223" s="39">
        <f t="shared" si="56"/>
        <v>1.4481845064248251</v>
      </c>
      <c r="I223" s="40">
        <f t="shared" si="57"/>
        <v>6.8003908815683216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5.244755244755245E-3</v>
      </c>
      <c r="G226" s="39">
        <f t="shared" si="55"/>
        <v>0.26844747994926482</v>
      </c>
      <c r="H226" s="39">
        <f t="shared" si="56"/>
        <v>1.6632480226227175</v>
      </c>
      <c r="I226" s="40">
        <f t="shared" si="57"/>
        <v>10.305159077228863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8.7412587412587419E-3</v>
      </c>
      <c r="G227" s="39">
        <f t="shared" si="55"/>
        <v>0.31352303376607737</v>
      </c>
      <c r="H227" s="39">
        <f t="shared" si="56"/>
        <v>2.0992888449721607</v>
      </c>
      <c r="I227" s="40">
        <f t="shared" si="57"/>
        <v>14.056427056369538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1.2237762237762238E-2</v>
      </c>
      <c r="G228" s="39">
        <f t="shared" si="55"/>
        <v>0.36209509107939342</v>
      </c>
      <c r="H228" s="39">
        <f t="shared" si="56"/>
        <v>2.605565375669201</v>
      </c>
      <c r="I228" s="40">
        <f t="shared" si="57"/>
        <v>18.749138262682571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1.9230769230769232E-2</v>
      </c>
      <c r="G230" s="39">
        <f t="shared" si="55"/>
        <v>0.46972871619553602</v>
      </c>
      <c r="H230" s="39">
        <f t="shared" si="56"/>
        <v>3.8498045830850915</v>
      </c>
      <c r="I230" s="40">
        <f t="shared" si="57"/>
        <v>31.552244555075017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43.58634111973587</v>
      </c>
      <c r="F235" s="62">
        <f>SUM(F204:F234)</f>
        <v>-5.4458041958041949</v>
      </c>
      <c r="G235" s="62">
        <f>SQRT(SUM(G204:G234))</f>
        <v>2.3645361799465241</v>
      </c>
      <c r="H235" s="62">
        <f>(SUM(H204:H234))/(($G$235)^3)</f>
        <v>0.67573564265563524</v>
      </c>
      <c r="I235" s="62">
        <f>(SUM(I204:I234))/(($G$235)^4)</f>
        <v>3.7243700565454643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2012-07-12T11:57:43Z</dcterms:modified>
</cp:coreProperties>
</file>