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90" yWindow="4245" windowWidth="12000" windowHeight="5205" tabRatio="601"/>
  </bookViews>
  <sheets>
    <sheet name="Scheda Granulometrica" sheetId="13" r:id="rId1"/>
    <sheet name="Curve Granulometriche" sheetId="14" r:id="rId2"/>
  </sheets>
  <calcPr calcId="124519"/>
</workbook>
</file>

<file path=xl/calcChain.xml><?xml version="1.0" encoding="utf-8"?>
<calcChain xmlns="http://schemas.openxmlformats.org/spreadsheetml/2006/main">
  <c r="J122" i="13"/>
  <c r="G125"/>
  <c r="D239"/>
  <c r="C240"/>
  <c r="D240"/>
  <c r="G126"/>
  <c r="C241"/>
  <c r="G127"/>
  <c r="C242"/>
  <c r="D242" s="1"/>
  <c r="G128"/>
  <c r="C243"/>
  <c r="D243" s="1"/>
  <c r="G129"/>
  <c r="C244"/>
  <c r="D244" s="1"/>
  <c r="G130"/>
  <c r="C245"/>
  <c r="D245" s="1"/>
  <c r="G131"/>
  <c r="C246"/>
  <c r="D246" s="1"/>
  <c r="G132"/>
  <c r="C247"/>
  <c r="D247" s="1"/>
  <c r="G133"/>
  <c r="C248"/>
  <c r="D248" s="1"/>
  <c r="G134"/>
  <c r="C249"/>
  <c r="D249" s="1"/>
  <c r="G135"/>
  <c r="C250"/>
  <c r="D250" s="1"/>
  <c r="G136"/>
  <c r="C251"/>
  <c r="D251" s="1"/>
  <c r="G137"/>
  <c r="C252"/>
  <c r="D252" s="1"/>
  <c r="G138"/>
  <c r="C253"/>
  <c r="D253" s="1"/>
  <c r="G139"/>
  <c r="C254"/>
  <c r="D254" s="1"/>
  <c r="G140"/>
  <c r="C255"/>
  <c r="D255" s="1"/>
  <c r="G141"/>
  <c r="C256"/>
  <c r="D256" s="1"/>
  <c r="G142"/>
  <c r="C257"/>
  <c r="D257" s="1"/>
  <c r="G143"/>
  <c r="C258"/>
  <c r="D258" s="1"/>
  <c r="G144"/>
  <c r="C259"/>
  <c r="D259" s="1"/>
  <c r="G145"/>
  <c r="C260"/>
  <c r="D260" s="1"/>
  <c r="G146"/>
  <c r="C261"/>
  <c r="D261" s="1"/>
  <c r="G147"/>
  <c r="C262"/>
  <c r="D262" s="1"/>
  <c r="G148"/>
  <c r="C263"/>
  <c r="D263" s="1"/>
  <c r="G149"/>
  <c r="C264"/>
  <c r="D264" s="1"/>
  <c r="G150"/>
  <c r="C265"/>
  <c r="D265" s="1"/>
  <c r="G151"/>
  <c r="C266"/>
  <c r="D266" s="1"/>
  <c r="G152"/>
  <c r="C267"/>
  <c r="D267" s="1"/>
  <c r="G153"/>
  <c r="C268"/>
  <c r="D268" s="1"/>
  <c r="G154"/>
  <c r="C269"/>
  <c r="D269" s="1"/>
  <c r="G155"/>
  <c r="G82"/>
  <c r="D204"/>
  <c r="F204"/>
  <c r="C205"/>
  <c r="D205"/>
  <c r="G83"/>
  <c r="F205"/>
  <c r="C206"/>
  <c r="D206"/>
  <c r="G84"/>
  <c r="F206" s="1"/>
  <c r="C207"/>
  <c r="D207"/>
  <c r="G85"/>
  <c r="C208"/>
  <c r="D208"/>
  <c r="G86"/>
  <c r="F208" s="1"/>
  <c r="C209"/>
  <c r="D209"/>
  <c r="G87"/>
  <c r="C210"/>
  <c r="D210"/>
  <c r="G88"/>
  <c r="F210" s="1"/>
  <c r="C211"/>
  <c r="D211"/>
  <c r="G89"/>
  <c r="C212"/>
  <c r="D212"/>
  <c r="G90"/>
  <c r="F212" s="1"/>
  <c r="C213"/>
  <c r="D213"/>
  <c r="G91"/>
  <c r="C214"/>
  <c r="D214"/>
  <c r="G92"/>
  <c r="F214" s="1"/>
  <c r="C215"/>
  <c r="D215"/>
  <c r="G93"/>
  <c r="C216"/>
  <c r="D216"/>
  <c r="G94"/>
  <c r="F216" s="1"/>
  <c r="C217"/>
  <c r="D217"/>
  <c r="G95"/>
  <c r="C218"/>
  <c r="D218"/>
  <c r="G96"/>
  <c r="F218" s="1"/>
  <c r="C219"/>
  <c r="D219"/>
  <c r="G97"/>
  <c r="C220"/>
  <c r="D220"/>
  <c r="G98"/>
  <c r="F220" s="1"/>
  <c r="C221"/>
  <c r="D221"/>
  <c r="G99"/>
  <c r="C222"/>
  <c r="D222"/>
  <c r="G100"/>
  <c r="F222" s="1"/>
  <c r="C223"/>
  <c r="D223"/>
  <c r="G101"/>
  <c r="C224"/>
  <c r="D224"/>
  <c r="G102"/>
  <c r="F224" s="1"/>
  <c r="C225"/>
  <c r="D225"/>
  <c r="G103"/>
  <c r="C226"/>
  <c r="D226"/>
  <c r="G104"/>
  <c r="F226" s="1"/>
  <c r="C227"/>
  <c r="D227"/>
  <c r="G105"/>
  <c r="C228"/>
  <c r="D228"/>
  <c r="G106"/>
  <c r="F228" s="1"/>
  <c r="C229"/>
  <c r="D229"/>
  <c r="G107"/>
  <c r="C230"/>
  <c r="D230"/>
  <c r="G108"/>
  <c r="F230" s="1"/>
  <c r="C231"/>
  <c r="D231"/>
  <c r="G109"/>
  <c r="C232"/>
  <c r="D232"/>
  <c r="G110"/>
  <c r="F232"/>
  <c r="C233"/>
  <c r="D233"/>
  <c r="G111"/>
  <c r="C234"/>
  <c r="D234"/>
  <c r="G112"/>
  <c r="F234"/>
  <c r="H82"/>
  <c r="H125"/>
  <c r="D169"/>
  <c r="C170"/>
  <c r="D170"/>
  <c r="H83"/>
  <c r="H126"/>
  <c r="H40"/>
  <c r="G40" s="1"/>
  <c r="C171"/>
  <c r="D171"/>
  <c r="H84"/>
  <c r="H127"/>
  <c r="H85"/>
  <c r="H128"/>
  <c r="H42" s="1"/>
  <c r="G42" s="1"/>
  <c r="H86"/>
  <c r="H129"/>
  <c r="H87"/>
  <c r="H130"/>
  <c r="H88"/>
  <c r="H131"/>
  <c r="H89"/>
  <c r="H132"/>
  <c r="H46" s="1"/>
  <c r="G46" s="1"/>
  <c r="H90"/>
  <c r="H133"/>
  <c r="H91"/>
  <c r="H134"/>
  <c r="H92"/>
  <c r="H135"/>
  <c r="H93"/>
  <c r="H136"/>
  <c r="H50" s="1"/>
  <c r="G50" s="1"/>
  <c r="H94"/>
  <c r="H137"/>
  <c r="H95"/>
  <c r="H138"/>
  <c r="H96"/>
  <c r="H139"/>
  <c r="H97"/>
  <c r="H140"/>
  <c r="H54" s="1"/>
  <c r="G54" s="1"/>
  <c r="H98"/>
  <c r="H141"/>
  <c r="H55" s="1"/>
  <c r="G55" s="1"/>
  <c r="H99"/>
  <c r="H142"/>
  <c r="H100"/>
  <c r="H143"/>
  <c r="H57" s="1"/>
  <c r="G57" s="1"/>
  <c r="H101"/>
  <c r="H144"/>
  <c r="H102"/>
  <c r="H145"/>
  <c r="H59" s="1"/>
  <c r="G59" s="1"/>
  <c r="H103"/>
  <c r="H146"/>
  <c r="H60" s="1"/>
  <c r="G60" s="1"/>
  <c r="H104"/>
  <c r="H147"/>
  <c r="H61" s="1"/>
  <c r="G61" s="1"/>
  <c r="H105"/>
  <c r="H148"/>
  <c r="H106"/>
  <c r="H149"/>
  <c r="H63" s="1"/>
  <c r="G63" s="1"/>
  <c r="H107"/>
  <c r="H150"/>
  <c r="H108"/>
  <c r="H151"/>
  <c r="H109"/>
  <c r="H152"/>
  <c r="H66" s="1"/>
  <c r="G66" s="1"/>
  <c r="H110"/>
  <c r="H153"/>
  <c r="H67" s="1"/>
  <c r="G67" s="1"/>
  <c r="H111"/>
  <c r="H154"/>
  <c r="H68" s="1"/>
  <c r="H112"/>
  <c r="H155"/>
  <c r="H69" s="1"/>
  <c r="G69" s="1"/>
  <c r="G165"/>
  <c r="H165"/>
  <c r="I165" s="1"/>
  <c r="G164"/>
  <c r="H164" s="1"/>
  <c r="G163"/>
  <c r="H163" s="1"/>
  <c r="G162"/>
  <c r="H162" s="1"/>
  <c r="G161"/>
  <c r="H161" s="1"/>
  <c r="G160"/>
  <c r="H160" s="1"/>
  <c r="G159"/>
  <c r="H159" s="1"/>
  <c r="G158"/>
  <c r="H158" s="1"/>
  <c r="G157"/>
  <c r="H157" s="1"/>
  <c r="G156"/>
  <c r="H156" s="1"/>
  <c r="D128"/>
  <c r="D129"/>
  <c r="D130"/>
  <c r="D131"/>
  <c r="F130"/>
  <c r="F128"/>
  <c r="F127"/>
  <c r="F126"/>
  <c r="F125"/>
  <c r="G122"/>
  <c r="H122"/>
  <c r="I122" s="1"/>
  <c r="G121"/>
  <c r="H121" s="1"/>
  <c r="G120"/>
  <c r="H120" s="1"/>
  <c r="G119"/>
  <c r="H119" s="1"/>
  <c r="G118"/>
  <c r="H118" s="1"/>
  <c r="G117"/>
  <c r="H117" s="1"/>
  <c r="G116"/>
  <c r="H116" s="1"/>
  <c r="G115"/>
  <c r="H115" s="1"/>
  <c r="G114"/>
  <c r="H114" s="1"/>
  <c r="G113"/>
  <c r="H113" s="1"/>
  <c r="D85"/>
  <c r="D86"/>
  <c r="F86"/>
  <c r="F85"/>
  <c r="F84"/>
  <c r="F83"/>
  <c r="F82"/>
  <c r="D42"/>
  <c r="D43"/>
  <c r="D44"/>
  <c r="D45"/>
  <c r="F44"/>
  <c r="F43"/>
  <c r="F42"/>
  <c r="F41"/>
  <c r="F40"/>
  <c r="F39"/>
  <c r="J34"/>
  <c r="G34"/>
  <c r="J33"/>
  <c r="G33"/>
  <c r="F239"/>
  <c r="D46"/>
  <c r="F45"/>
  <c r="D132"/>
  <c r="F131"/>
  <c r="D87"/>
  <c r="F129"/>
  <c r="F240"/>
  <c r="C172"/>
  <c r="D241"/>
  <c r="D172"/>
  <c r="C173"/>
  <c r="D133"/>
  <c r="F132"/>
  <c r="D47"/>
  <c r="F46"/>
  <c r="F241"/>
  <c r="F270"/>
  <c r="H241"/>
  <c r="D88"/>
  <c r="F87"/>
  <c r="F88"/>
  <c r="D89"/>
  <c r="D48"/>
  <c r="F47"/>
  <c r="D134"/>
  <c r="F133"/>
  <c r="I241"/>
  <c r="G241"/>
  <c r="E270"/>
  <c r="G239"/>
  <c r="I29"/>
  <c r="J29" s="1"/>
  <c r="H240"/>
  <c r="H239"/>
  <c r="I240"/>
  <c r="G240"/>
  <c r="I239"/>
  <c r="C174"/>
  <c r="D174"/>
  <c r="D173"/>
  <c r="D135"/>
  <c r="F134"/>
  <c r="F48"/>
  <c r="D49"/>
  <c r="C175"/>
  <c r="D175"/>
  <c r="D90"/>
  <c r="F89"/>
  <c r="G270"/>
  <c r="J30" s="1"/>
  <c r="H270"/>
  <c r="J31" s="1"/>
  <c r="F90"/>
  <c r="D91"/>
  <c r="D136"/>
  <c r="F135"/>
  <c r="C176"/>
  <c r="D176"/>
  <c r="D50"/>
  <c r="F49"/>
  <c r="D92"/>
  <c r="F91"/>
  <c r="D51"/>
  <c r="F50"/>
  <c r="C177"/>
  <c r="D177"/>
  <c r="D137"/>
  <c r="F136"/>
  <c r="D138"/>
  <c r="F137"/>
  <c r="D52"/>
  <c r="F51"/>
  <c r="F92"/>
  <c r="D93"/>
  <c r="C178"/>
  <c r="D178"/>
  <c r="C179"/>
  <c r="D179" s="1"/>
  <c r="D53"/>
  <c r="F52"/>
  <c r="D139"/>
  <c r="F138"/>
  <c r="D94"/>
  <c r="F93"/>
  <c r="F94"/>
  <c r="D95"/>
  <c r="D140"/>
  <c r="F139"/>
  <c r="D54"/>
  <c r="F53"/>
  <c r="C180"/>
  <c r="D180"/>
  <c r="C181"/>
  <c r="D181"/>
  <c r="D55"/>
  <c r="F54"/>
  <c r="D141"/>
  <c r="F140"/>
  <c r="F95"/>
  <c r="D96"/>
  <c r="D142"/>
  <c r="F141"/>
  <c r="F55"/>
  <c r="D56"/>
  <c r="D97"/>
  <c r="F96"/>
  <c r="C182"/>
  <c r="D182"/>
  <c r="C183"/>
  <c r="D183"/>
  <c r="D98"/>
  <c r="F97"/>
  <c r="D143"/>
  <c r="F142"/>
  <c r="D57"/>
  <c r="F56"/>
  <c r="D58"/>
  <c r="F57"/>
  <c r="D144"/>
  <c r="F143"/>
  <c r="D99"/>
  <c r="F98"/>
  <c r="C184"/>
  <c r="D184"/>
  <c r="C185"/>
  <c r="D185"/>
  <c r="F99"/>
  <c r="D100"/>
  <c r="D145"/>
  <c r="F144"/>
  <c r="D59"/>
  <c r="F58"/>
  <c r="F59"/>
  <c r="D60"/>
  <c r="D146"/>
  <c r="F145"/>
  <c r="D101"/>
  <c r="F100"/>
  <c r="C186"/>
  <c r="D186"/>
  <c r="C187"/>
  <c r="D187"/>
  <c r="D102"/>
  <c r="F101"/>
  <c r="D147"/>
  <c r="F146"/>
  <c r="D61"/>
  <c r="F60"/>
  <c r="F61"/>
  <c r="D62"/>
  <c r="D148"/>
  <c r="F147"/>
  <c r="D103"/>
  <c r="F102"/>
  <c r="C188"/>
  <c r="D188"/>
  <c r="C189"/>
  <c r="D189" s="1"/>
  <c r="F189" s="1"/>
  <c r="F103"/>
  <c r="D104"/>
  <c r="D149"/>
  <c r="F148"/>
  <c r="D63"/>
  <c r="F62"/>
  <c r="F63"/>
  <c r="D64"/>
  <c r="D150"/>
  <c r="F149"/>
  <c r="D105"/>
  <c r="F104"/>
  <c r="C190"/>
  <c r="D190"/>
  <c r="C191"/>
  <c r="D191" s="1"/>
  <c r="F191" s="1"/>
  <c r="D106"/>
  <c r="F105"/>
  <c r="F150"/>
  <c r="D151"/>
  <c r="F190"/>
  <c r="D65"/>
  <c r="F64"/>
  <c r="F65"/>
  <c r="D66"/>
  <c r="D107"/>
  <c r="F106"/>
  <c r="D152"/>
  <c r="F151"/>
  <c r="C192"/>
  <c r="D192"/>
  <c r="C193"/>
  <c r="D193"/>
  <c r="D153"/>
  <c r="F152"/>
  <c r="F107"/>
  <c r="D108"/>
  <c r="D67"/>
  <c r="F66"/>
  <c r="F193"/>
  <c r="F67"/>
  <c r="D68"/>
  <c r="D154"/>
  <c r="F153"/>
  <c r="D109"/>
  <c r="F108"/>
  <c r="C194"/>
  <c r="D194"/>
  <c r="C195"/>
  <c r="D195" s="1"/>
  <c r="D110"/>
  <c r="F109"/>
  <c r="F154"/>
  <c r="D155"/>
  <c r="D69"/>
  <c r="F68"/>
  <c r="F69"/>
  <c r="D70"/>
  <c r="D111"/>
  <c r="F110"/>
  <c r="D156"/>
  <c r="F155"/>
  <c r="C196"/>
  <c r="D196"/>
  <c r="C197"/>
  <c r="D197"/>
  <c r="D157"/>
  <c r="F156"/>
  <c r="F111"/>
  <c r="D112"/>
  <c r="F196"/>
  <c r="D71"/>
  <c r="F70"/>
  <c r="F197"/>
  <c r="D72"/>
  <c r="F71"/>
  <c r="D158"/>
  <c r="F157"/>
  <c r="D113"/>
  <c r="F112"/>
  <c r="C198"/>
  <c r="D198"/>
  <c r="C199"/>
  <c r="D199" s="1"/>
  <c r="F199" s="1"/>
  <c r="D114"/>
  <c r="F113"/>
  <c r="F158"/>
  <c r="D159"/>
  <c r="D73"/>
  <c r="F72"/>
  <c r="D74"/>
  <c r="F73"/>
  <c r="D115"/>
  <c r="F114"/>
  <c r="D160"/>
  <c r="F159"/>
  <c r="D161"/>
  <c r="F160"/>
  <c r="F115"/>
  <c r="D116"/>
  <c r="D75"/>
  <c r="F74"/>
  <c r="D76"/>
  <c r="F75"/>
  <c r="D162"/>
  <c r="F161"/>
  <c r="D117"/>
  <c r="F116"/>
  <c r="D118"/>
  <c r="F117"/>
  <c r="F162"/>
  <c r="D163"/>
  <c r="D77"/>
  <c r="F76"/>
  <c r="D78"/>
  <c r="F77"/>
  <c r="D119"/>
  <c r="F118"/>
  <c r="D164"/>
  <c r="F163"/>
  <c r="D165"/>
  <c r="F165"/>
  <c r="F164"/>
  <c r="F119"/>
  <c r="D120"/>
  <c r="D79"/>
  <c r="F79"/>
  <c r="F78"/>
  <c r="D121"/>
  <c r="F120"/>
  <c r="D122"/>
  <c r="F122"/>
  <c r="F121"/>
  <c r="H65" l="1"/>
  <c r="G65" s="1"/>
  <c r="F195" s="1"/>
  <c r="H64"/>
  <c r="G64" s="1"/>
  <c r="F194" s="1"/>
  <c r="H62"/>
  <c r="G62" s="1"/>
  <c r="F192" s="1"/>
  <c r="H58"/>
  <c r="H56"/>
  <c r="G56" s="1"/>
  <c r="H53"/>
  <c r="G53" s="1"/>
  <c r="H41"/>
  <c r="G41" s="1"/>
  <c r="H39"/>
  <c r="F269"/>
  <c r="I269"/>
  <c r="G269"/>
  <c r="H269"/>
  <c r="F268"/>
  <c r="H268"/>
  <c r="I268"/>
  <c r="G268"/>
  <c r="F267"/>
  <c r="G267"/>
  <c r="I267"/>
  <c r="H267"/>
  <c r="F266"/>
  <c r="I266"/>
  <c r="H266"/>
  <c r="G266"/>
  <c r="F265"/>
  <c r="I265"/>
  <c r="G265"/>
  <c r="H265"/>
  <c r="F264"/>
  <c r="H264"/>
  <c r="I264"/>
  <c r="G264"/>
  <c r="F263"/>
  <c r="G263"/>
  <c r="I263"/>
  <c r="H263"/>
  <c r="F262"/>
  <c r="I262"/>
  <c r="H262"/>
  <c r="G262"/>
  <c r="F261"/>
  <c r="I261"/>
  <c r="G261"/>
  <c r="H261"/>
  <c r="F260"/>
  <c r="H260"/>
  <c r="I260"/>
  <c r="G260"/>
  <c r="F259"/>
  <c r="G259"/>
  <c r="I259"/>
  <c r="H259"/>
  <c r="F258"/>
  <c r="I258"/>
  <c r="H258"/>
  <c r="G258"/>
  <c r="F257"/>
  <c r="I257"/>
  <c r="G257"/>
  <c r="H257"/>
  <c r="F256"/>
  <c r="H256"/>
  <c r="I256"/>
  <c r="G256"/>
  <c r="F255"/>
  <c r="G255"/>
  <c r="I255"/>
  <c r="H255"/>
  <c r="F254"/>
  <c r="I254"/>
  <c r="H254"/>
  <c r="G254"/>
  <c r="F253"/>
  <c r="I253"/>
  <c r="G253"/>
  <c r="H253"/>
  <c r="F252"/>
  <c r="H252"/>
  <c r="I252"/>
  <c r="G252"/>
  <c r="F251"/>
  <c r="G251"/>
  <c r="I251"/>
  <c r="H251"/>
  <c r="F250"/>
  <c r="I250"/>
  <c r="H250"/>
  <c r="G250"/>
  <c r="F249"/>
  <c r="I249"/>
  <c r="G249"/>
  <c r="H249"/>
  <c r="F248"/>
  <c r="H248"/>
  <c r="I248"/>
  <c r="G248"/>
  <c r="F247"/>
  <c r="G247"/>
  <c r="I247"/>
  <c r="H247"/>
  <c r="F246"/>
  <c r="I246"/>
  <c r="H246"/>
  <c r="G246"/>
  <c r="F245"/>
  <c r="I245"/>
  <c r="G245"/>
  <c r="H245"/>
  <c r="F244"/>
  <c r="H244"/>
  <c r="I244"/>
  <c r="G244"/>
  <c r="F243"/>
  <c r="G243"/>
  <c r="I243"/>
  <c r="H243"/>
  <c r="F242"/>
  <c r="I242"/>
  <c r="H242"/>
  <c r="G242"/>
  <c r="I270"/>
  <c r="J32" s="1"/>
  <c r="H52"/>
  <c r="G52" s="1"/>
  <c r="F182" s="1"/>
  <c r="H51"/>
  <c r="G51" s="1"/>
  <c r="F181" s="1"/>
  <c r="J35"/>
  <c r="H49"/>
  <c r="G49" s="1"/>
  <c r="H48"/>
  <c r="G48" s="1"/>
  <c r="F178" s="1"/>
  <c r="H47"/>
  <c r="G47" s="1"/>
  <c r="H45"/>
  <c r="G45" s="1"/>
  <c r="H44"/>
  <c r="G44" s="1"/>
  <c r="H43"/>
  <c r="G43" s="1"/>
  <c r="R122"/>
  <c r="I121"/>
  <c r="S122"/>
  <c r="O122"/>
  <c r="T122"/>
  <c r="N122"/>
  <c r="U122"/>
  <c r="Q122"/>
  <c r="M122"/>
  <c r="P122"/>
  <c r="G35"/>
  <c r="G36"/>
  <c r="H71"/>
  <c r="G71" s="1"/>
  <c r="H73"/>
  <c r="G73" s="1"/>
  <c r="H75"/>
  <c r="G75" s="1"/>
  <c r="H77"/>
  <c r="G77" s="1"/>
  <c r="H79"/>
  <c r="H70"/>
  <c r="G70" s="1"/>
  <c r="H72"/>
  <c r="G72" s="1"/>
  <c r="H74"/>
  <c r="G74" s="1"/>
  <c r="H78"/>
  <c r="F233"/>
  <c r="F231"/>
  <c r="F229"/>
  <c r="F227"/>
  <c r="F225"/>
  <c r="F223"/>
  <c r="F221"/>
  <c r="F219"/>
  <c r="F217"/>
  <c r="F215"/>
  <c r="F213"/>
  <c r="F211"/>
  <c r="F209"/>
  <c r="F207"/>
  <c r="R165"/>
  <c r="M165"/>
  <c r="P165"/>
  <c r="Q165"/>
  <c r="I164"/>
  <c r="U165"/>
  <c r="O165"/>
  <c r="T165"/>
  <c r="N165"/>
  <c r="S165"/>
  <c r="G68"/>
  <c r="D35"/>
  <c r="G58"/>
  <c r="D34"/>
  <c r="F187"/>
  <c r="F186"/>
  <c r="F185"/>
  <c r="F184"/>
  <c r="F183"/>
  <c r="F180"/>
  <c r="F179"/>
  <c r="F177"/>
  <c r="F176"/>
  <c r="F175"/>
  <c r="F174"/>
  <c r="F173"/>
  <c r="F172"/>
  <c r="F171"/>
  <c r="F170"/>
  <c r="D33"/>
  <c r="G39"/>
  <c r="J36"/>
  <c r="H76"/>
  <c r="G78"/>
  <c r="F235" l="1"/>
  <c r="H205" s="1"/>
  <c r="I79"/>
  <c r="G79"/>
  <c r="U121"/>
  <c r="S121"/>
  <c r="Q121"/>
  <c r="O121"/>
  <c r="M121"/>
  <c r="T121"/>
  <c r="R121"/>
  <c r="P121"/>
  <c r="N121"/>
  <c r="I120"/>
  <c r="F188"/>
  <c r="F198"/>
  <c r="T164"/>
  <c r="R164"/>
  <c r="P164"/>
  <c r="O164"/>
  <c r="M164"/>
  <c r="U164"/>
  <c r="S164"/>
  <c r="Q164"/>
  <c r="I163"/>
  <c r="N164"/>
  <c r="G76"/>
  <c r="D36"/>
  <c r="F169"/>
  <c r="F200" s="1"/>
  <c r="G188" s="1"/>
  <c r="I207" l="1"/>
  <c r="I223"/>
  <c r="I211"/>
  <c r="I215"/>
  <c r="I209"/>
  <c r="I221"/>
  <c r="I231"/>
  <c r="I225"/>
  <c r="I227"/>
  <c r="H227"/>
  <c r="I217"/>
  <c r="I233"/>
  <c r="I219"/>
  <c r="I213"/>
  <c r="H219"/>
  <c r="H228"/>
  <c r="I229"/>
  <c r="H223"/>
  <c r="H231"/>
  <c r="H212"/>
  <c r="E235"/>
  <c r="H220"/>
  <c r="G231"/>
  <c r="I222"/>
  <c r="H232"/>
  <c r="H224"/>
  <c r="H216"/>
  <c r="H208"/>
  <c r="G215"/>
  <c r="G206"/>
  <c r="H204"/>
  <c r="G223"/>
  <c r="G207"/>
  <c r="I206"/>
  <c r="G228"/>
  <c r="G227"/>
  <c r="G219"/>
  <c r="G211"/>
  <c r="I230"/>
  <c r="I214"/>
  <c r="H211"/>
  <c r="F29"/>
  <c r="G29" s="1"/>
  <c r="G218"/>
  <c r="I234"/>
  <c r="I226"/>
  <c r="I218"/>
  <c r="I210"/>
  <c r="H215"/>
  <c r="H207"/>
  <c r="G204"/>
  <c r="G232"/>
  <c r="G224"/>
  <c r="H221"/>
  <c r="G234"/>
  <c r="G230"/>
  <c r="G226"/>
  <c r="G222"/>
  <c r="G210"/>
  <c r="H230"/>
  <c r="G220"/>
  <c r="G214"/>
  <c r="I205"/>
  <c r="H229"/>
  <c r="H206"/>
  <c r="G216"/>
  <c r="G212"/>
  <c r="G208"/>
  <c r="H217"/>
  <c r="H225"/>
  <c r="H233"/>
  <c r="H222"/>
  <c r="G217"/>
  <c r="H234"/>
  <c r="H226"/>
  <c r="H214"/>
  <c r="G229"/>
  <c r="I232"/>
  <c r="H218"/>
  <c r="H210"/>
  <c r="G233"/>
  <c r="G225"/>
  <c r="G209"/>
  <c r="I220"/>
  <c r="I204"/>
  <c r="H169"/>
  <c r="I169"/>
  <c r="G169"/>
  <c r="G200" s="1"/>
  <c r="H200" s="1"/>
  <c r="D31" s="1"/>
  <c r="G221"/>
  <c r="G213"/>
  <c r="G205"/>
  <c r="I228"/>
  <c r="I212"/>
  <c r="H209"/>
  <c r="I224"/>
  <c r="I216"/>
  <c r="I208"/>
  <c r="H213"/>
  <c r="I119"/>
  <c r="R120"/>
  <c r="N120"/>
  <c r="S120"/>
  <c r="Q120"/>
  <c r="T120"/>
  <c r="P120"/>
  <c r="U120"/>
  <c r="O120"/>
  <c r="M120"/>
  <c r="U79"/>
  <c r="S79"/>
  <c r="Q79"/>
  <c r="O79"/>
  <c r="M79"/>
  <c r="T79"/>
  <c r="R79"/>
  <c r="P79"/>
  <c r="N79"/>
  <c r="I78"/>
  <c r="U163"/>
  <c r="R163"/>
  <c r="Q163"/>
  <c r="S163"/>
  <c r="M163"/>
  <c r="I162"/>
  <c r="T163"/>
  <c r="P163"/>
  <c r="N163"/>
  <c r="O163"/>
  <c r="H198"/>
  <c r="C29"/>
  <c r="D29" s="1"/>
  <c r="E200"/>
  <c r="I189"/>
  <c r="H189"/>
  <c r="H190"/>
  <c r="G190"/>
  <c r="I191"/>
  <c r="G191"/>
  <c r="G192"/>
  <c r="I192"/>
  <c r="I193"/>
  <c r="H194"/>
  <c r="G194"/>
  <c r="I195"/>
  <c r="H195"/>
  <c r="H196"/>
  <c r="G196"/>
  <c r="G197"/>
  <c r="I199"/>
  <c r="H199"/>
  <c r="G189"/>
  <c r="I190"/>
  <c r="H191"/>
  <c r="H192"/>
  <c r="H193"/>
  <c r="G193"/>
  <c r="I194"/>
  <c r="G195"/>
  <c r="I196"/>
  <c r="H197"/>
  <c r="I197"/>
  <c r="G199"/>
  <c r="H187"/>
  <c r="G187"/>
  <c r="H186"/>
  <c r="G186"/>
  <c r="I185"/>
  <c r="H185"/>
  <c r="H184"/>
  <c r="I184"/>
  <c r="H183"/>
  <c r="G183"/>
  <c r="H182"/>
  <c r="G182"/>
  <c r="G181"/>
  <c r="H181"/>
  <c r="H180"/>
  <c r="I180"/>
  <c r="H179"/>
  <c r="G179"/>
  <c r="H178"/>
  <c r="I178"/>
  <c r="I177"/>
  <c r="H177"/>
  <c r="H176"/>
  <c r="I176"/>
  <c r="G175"/>
  <c r="H175"/>
  <c r="H174"/>
  <c r="I174"/>
  <c r="G173"/>
  <c r="H173"/>
  <c r="I172"/>
  <c r="H172"/>
  <c r="I171"/>
  <c r="G171"/>
  <c r="G170"/>
  <c r="H170"/>
  <c r="I170"/>
  <c r="I187"/>
  <c r="I186"/>
  <c r="G185"/>
  <c r="G184"/>
  <c r="I183"/>
  <c r="I182"/>
  <c r="I181"/>
  <c r="G180"/>
  <c r="I179"/>
  <c r="G178"/>
  <c r="G177"/>
  <c r="G176"/>
  <c r="I175"/>
  <c r="G174"/>
  <c r="I173"/>
  <c r="G172"/>
  <c r="H171"/>
  <c r="I198"/>
  <c r="G198"/>
  <c r="H188"/>
  <c r="I188"/>
  <c r="G235" l="1"/>
  <c r="I235" s="1"/>
  <c r="G32" s="1"/>
  <c r="D30"/>
  <c r="I200"/>
  <c r="D32" s="1"/>
  <c r="U78"/>
  <c r="Q78"/>
  <c r="M78"/>
  <c r="T78"/>
  <c r="P78"/>
  <c r="S78"/>
  <c r="O78"/>
  <c r="I77"/>
  <c r="R78"/>
  <c r="N78"/>
  <c r="T119"/>
  <c r="R119"/>
  <c r="P119"/>
  <c r="N119"/>
  <c r="I118"/>
  <c r="U119"/>
  <c r="S119"/>
  <c r="Q119"/>
  <c r="O119"/>
  <c r="M119"/>
  <c r="U162"/>
  <c r="S162"/>
  <c r="Q162"/>
  <c r="I161"/>
  <c r="N162"/>
  <c r="T162"/>
  <c r="R162"/>
  <c r="P162"/>
  <c r="O162"/>
  <c r="M162"/>
  <c r="H235" l="1"/>
  <c r="G31" s="1"/>
  <c r="G30"/>
  <c r="U118"/>
  <c r="Q118"/>
  <c r="M118"/>
  <c r="N118"/>
  <c r="P118"/>
  <c r="I117"/>
  <c r="S118"/>
  <c r="O118"/>
  <c r="R118"/>
  <c r="T118"/>
  <c r="U77"/>
  <c r="N77"/>
  <c r="M77"/>
  <c r="T77"/>
  <c r="S77"/>
  <c r="I76"/>
  <c r="O77"/>
  <c r="R77"/>
  <c r="Q77"/>
  <c r="P77"/>
  <c r="I160"/>
  <c r="U161"/>
  <c r="Q161"/>
  <c r="O161"/>
  <c r="R161"/>
  <c r="T161"/>
  <c r="S161"/>
  <c r="P161"/>
  <c r="M161"/>
  <c r="N161"/>
  <c r="I75" l="1"/>
  <c r="R76"/>
  <c r="N76"/>
  <c r="O76"/>
  <c r="T76"/>
  <c r="P76"/>
  <c r="U76"/>
  <c r="Q76"/>
  <c r="M76"/>
  <c r="S76"/>
  <c r="T117"/>
  <c r="R117"/>
  <c r="P117"/>
  <c r="N117"/>
  <c r="I116"/>
  <c r="U117"/>
  <c r="S117"/>
  <c r="Q117"/>
  <c r="O117"/>
  <c r="M117"/>
  <c r="U160"/>
  <c r="S160"/>
  <c r="Q160"/>
  <c r="I159"/>
  <c r="N160"/>
  <c r="T160"/>
  <c r="R160"/>
  <c r="P160"/>
  <c r="O160"/>
  <c r="M160"/>
  <c r="T116" l="1"/>
  <c r="P116"/>
  <c r="U116"/>
  <c r="M116"/>
  <c r="O116"/>
  <c r="I115"/>
  <c r="R116"/>
  <c r="N116"/>
  <c r="Q116"/>
  <c r="S116"/>
  <c r="S75"/>
  <c r="U75"/>
  <c r="T75"/>
  <c r="M75"/>
  <c r="N75"/>
  <c r="I74"/>
  <c r="O75"/>
  <c r="Q75"/>
  <c r="P75"/>
  <c r="R75"/>
  <c r="I158"/>
  <c r="T159"/>
  <c r="P159"/>
  <c r="N159"/>
  <c r="O159"/>
  <c r="U159"/>
  <c r="R159"/>
  <c r="S159"/>
  <c r="Q159"/>
  <c r="M159"/>
  <c r="T74" l="1"/>
  <c r="P74"/>
  <c r="U74"/>
  <c r="Q74"/>
  <c r="M74"/>
  <c r="R74"/>
  <c r="S74"/>
  <c r="I73"/>
  <c r="N74"/>
  <c r="O74"/>
  <c r="T115"/>
  <c r="R115"/>
  <c r="P115"/>
  <c r="N115"/>
  <c r="I114"/>
  <c r="U115"/>
  <c r="S115"/>
  <c r="Q115"/>
  <c r="O115"/>
  <c r="M115"/>
  <c r="U158"/>
  <c r="S158"/>
  <c r="Q158"/>
  <c r="I157"/>
  <c r="N158"/>
  <c r="T158"/>
  <c r="R158"/>
  <c r="P158"/>
  <c r="O158"/>
  <c r="M158"/>
  <c r="U114" l="1"/>
  <c r="Q114"/>
  <c r="M114"/>
  <c r="P114"/>
  <c r="N114"/>
  <c r="I113"/>
  <c r="S114"/>
  <c r="O114"/>
  <c r="T114"/>
  <c r="R114"/>
  <c r="R73"/>
  <c r="S73"/>
  <c r="U73"/>
  <c r="T73"/>
  <c r="M73"/>
  <c r="N73"/>
  <c r="P73"/>
  <c r="I72"/>
  <c r="O73"/>
  <c r="Q73"/>
  <c r="I156"/>
  <c r="U157"/>
  <c r="Q157"/>
  <c r="O157"/>
  <c r="P157"/>
  <c r="T157"/>
  <c r="S157"/>
  <c r="R157"/>
  <c r="M157"/>
  <c r="N157"/>
  <c r="T72" l="1"/>
  <c r="P72"/>
  <c r="U72"/>
  <c r="Q72"/>
  <c r="M72"/>
  <c r="S72"/>
  <c r="I71"/>
  <c r="R72"/>
  <c r="N72"/>
  <c r="O72"/>
  <c r="T113"/>
  <c r="R113"/>
  <c r="P113"/>
  <c r="N113"/>
  <c r="I112"/>
  <c r="U113"/>
  <c r="S113"/>
  <c r="Q113"/>
  <c r="O113"/>
  <c r="M113"/>
  <c r="U156"/>
  <c r="S156"/>
  <c r="Q156"/>
  <c r="I155"/>
  <c r="N156"/>
  <c r="T156"/>
  <c r="R156"/>
  <c r="P156"/>
  <c r="O156"/>
  <c r="M156"/>
  <c r="T112" l="1"/>
  <c r="P112"/>
  <c r="U112"/>
  <c r="O112"/>
  <c r="M112"/>
  <c r="I111"/>
  <c r="R112"/>
  <c r="N112"/>
  <c r="S112"/>
  <c r="Q112"/>
  <c r="U71"/>
  <c r="M71"/>
  <c r="T71"/>
  <c r="O71"/>
  <c r="N71"/>
  <c r="S71"/>
  <c r="I70"/>
  <c r="Q71"/>
  <c r="P71"/>
  <c r="R71"/>
  <c r="I154"/>
  <c r="T155"/>
  <c r="P155"/>
  <c r="N155"/>
  <c r="O155"/>
  <c r="U155"/>
  <c r="R155"/>
  <c r="Q155"/>
  <c r="S155"/>
  <c r="M155"/>
  <c r="S70" l="1"/>
  <c r="O70"/>
  <c r="T70"/>
  <c r="P70"/>
  <c r="I69"/>
  <c r="Q70"/>
  <c r="M70"/>
  <c r="N70"/>
  <c r="U70"/>
  <c r="R70"/>
  <c r="T111"/>
  <c r="R111"/>
  <c r="P111"/>
  <c r="N111"/>
  <c r="I110"/>
  <c r="U111"/>
  <c r="S111"/>
  <c r="Q111"/>
  <c r="O111"/>
  <c r="M111"/>
  <c r="U154"/>
  <c r="S154"/>
  <c r="Q154"/>
  <c r="I153"/>
  <c r="N154"/>
  <c r="T154"/>
  <c r="R154"/>
  <c r="P154"/>
  <c r="O154"/>
  <c r="M154"/>
  <c r="U110" l="1"/>
  <c r="Q110"/>
  <c r="M110"/>
  <c r="N110"/>
  <c r="P110"/>
  <c r="I109"/>
  <c r="S110"/>
  <c r="O110"/>
  <c r="R110"/>
  <c r="T110"/>
  <c r="T69"/>
  <c r="S69"/>
  <c r="U69"/>
  <c r="N69"/>
  <c r="M69"/>
  <c r="O69"/>
  <c r="Q69"/>
  <c r="I68"/>
  <c r="P69"/>
  <c r="R69"/>
  <c r="I152"/>
  <c r="U153"/>
  <c r="Q153"/>
  <c r="O153"/>
  <c r="R153"/>
  <c r="T153"/>
  <c r="S153"/>
  <c r="P153"/>
  <c r="M153"/>
  <c r="N153"/>
  <c r="I67" l="1"/>
  <c r="P68"/>
  <c r="T68"/>
  <c r="Q68"/>
  <c r="M68"/>
  <c r="S68"/>
  <c r="U68"/>
  <c r="R68"/>
  <c r="N68"/>
  <c r="O68"/>
  <c r="T109"/>
  <c r="R109"/>
  <c r="P109"/>
  <c r="N109"/>
  <c r="I108"/>
  <c r="U109"/>
  <c r="S109"/>
  <c r="Q109"/>
  <c r="O109"/>
  <c r="M109"/>
  <c r="U152"/>
  <c r="S152"/>
  <c r="Q152"/>
  <c r="I151"/>
  <c r="N152"/>
  <c r="T152"/>
  <c r="R152"/>
  <c r="P152"/>
  <c r="O152"/>
  <c r="M152"/>
  <c r="T108" l="1"/>
  <c r="P108"/>
  <c r="U108"/>
  <c r="M108"/>
  <c r="O108"/>
  <c r="I107"/>
  <c r="R108"/>
  <c r="N108"/>
  <c r="Q108"/>
  <c r="S108"/>
  <c r="S67"/>
  <c r="U67"/>
  <c r="T67"/>
  <c r="M67"/>
  <c r="N67"/>
  <c r="Q67"/>
  <c r="I66"/>
  <c r="O67"/>
  <c r="P67"/>
  <c r="R67"/>
  <c r="I150"/>
  <c r="T151"/>
  <c r="P151"/>
  <c r="N151"/>
  <c r="O151"/>
  <c r="U151"/>
  <c r="R151"/>
  <c r="S151"/>
  <c r="Q151"/>
  <c r="M151"/>
  <c r="S66" l="1"/>
  <c r="O66"/>
  <c r="T66"/>
  <c r="P66"/>
  <c r="I65"/>
  <c r="Q66"/>
  <c r="M66"/>
  <c r="N66"/>
  <c r="U66"/>
  <c r="R66"/>
  <c r="T107"/>
  <c r="R107"/>
  <c r="P107"/>
  <c r="N107"/>
  <c r="I106"/>
  <c r="U107"/>
  <c r="S107"/>
  <c r="Q107"/>
  <c r="O107"/>
  <c r="M107"/>
  <c r="U150"/>
  <c r="S150"/>
  <c r="Q150"/>
  <c r="I149"/>
  <c r="N150"/>
  <c r="T150"/>
  <c r="R150"/>
  <c r="P150"/>
  <c r="O150"/>
  <c r="M150"/>
  <c r="U106" l="1"/>
  <c r="Q106"/>
  <c r="M106"/>
  <c r="P106"/>
  <c r="N106"/>
  <c r="I105"/>
  <c r="S106"/>
  <c r="O106"/>
  <c r="T106"/>
  <c r="R106"/>
  <c r="R65"/>
  <c r="S65"/>
  <c r="U65"/>
  <c r="T65"/>
  <c r="M65"/>
  <c r="I64"/>
  <c r="O65"/>
  <c r="Q65"/>
  <c r="N65"/>
  <c r="P65"/>
  <c r="I148"/>
  <c r="T149"/>
  <c r="Q149"/>
  <c r="O149"/>
  <c r="P149"/>
  <c r="U149"/>
  <c r="S149"/>
  <c r="R149"/>
  <c r="M149"/>
  <c r="N149"/>
  <c r="I63" l="1"/>
  <c r="P64"/>
  <c r="T64"/>
  <c r="Q64"/>
  <c r="M64"/>
  <c r="R64"/>
  <c r="S64"/>
  <c r="U64"/>
  <c r="N64"/>
  <c r="O64"/>
  <c r="T105"/>
  <c r="R105"/>
  <c r="P105"/>
  <c r="N105"/>
  <c r="I104"/>
  <c r="U105"/>
  <c r="S105"/>
  <c r="Q105"/>
  <c r="O105"/>
  <c r="M105"/>
  <c r="S148"/>
  <c r="Q148"/>
  <c r="I147"/>
  <c r="O148"/>
  <c r="M148"/>
  <c r="T148"/>
  <c r="R148"/>
  <c r="P148"/>
  <c r="U148"/>
  <c r="N148"/>
  <c r="I103" l="1"/>
  <c r="R104"/>
  <c r="N104"/>
  <c r="S104"/>
  <c r="Q104"/>
  <c r="T104"/>
  <c r="P104"/>
  <c r="U104"/>
  <c r="O104"/>
  <c r="M104"/>
  <c r="T63"/>
  <c r="O63"/>
  <c r="N63"/>
  <c r="Q63"/>
  <c r="P63"/>
  <c r="I62"/>
  <c r="R63"/>
  <c r="M63"/>
  <c r="S63"/>
  <c r="U63"/>
  <c r="U147"/>
  <c r="R147"/>
  <c r="Q147"/>
  <c r="S147"/>
  <c r="M147"/>
  <c r="I146"/>
  <c r="T147"/>
  <c r="P147"/>
  <c r="N147"/>
  <c r="O147"/>
  <c r="U103" l="1"/>
  <c r="S103"/>
  <c r="Q103"/>
  <c r="O103"/>
  <c r="M103"/>
  <c r="T103"/>
  <c r="R103"/>
  <c r="P103"/>
  <c r="N103"/>
  <c r="I102"/>
  <c r="R62"/>
  <c r="N62"/>
  <c r="U62"/>
  <c r="Q62"/>
  <c r="M62"/>
  <c r="T62"/>
  <c r="P62"/>
  <c r="I61"/>
  <c r="S62"/>
  <c r="O62"/>
  <c r="S146"/>
  <c r="Q146"/>
  <c r="I145"/>
  <c r="O146"/>
  <c r="M146"/>
  <c r="T146"/>
  <c r="R146"/>
  <c r="P146"/>
  <c r="U146"/>
  <c r="N146"/>
  <c r="R61" l="1"/>
  <c r="Q61"/>
  <c r="I60"/>
  <c r="P61"/>
  <c r="O61"/>
  <c r="T61"/>
  <c r="U61"/>
  <c r="N61"/>
  <c r="M61"/>
  <c r="S61"/>
  <c r="I101"/>
  <c r="S102"/>
  <c r="O102"/>
  <c r="R102"/>
  <c r="T102"/>
  <c r="U102"/>
  <c r="Q102"/>
  <c r="M102"/>
  <c r="N102"/>
  <c r="P102"/>
  <c r="U145"/>
  <c r="S145"/>
  <c r="P145"/>
  <c r="M145"/>
  <c r="N145"/>
  <c r="I144"/>
  <c r="T145"/>
  <c r="Q145"/>
  <c r="O145"/>
  <c r="R145"/>
  <c r="U101" l="1"/>
  <c r="S101"/>
  <c r="Q101"/>
  <c r="O101"/>
  <c r="M101"/>
  <c r="T101"/>
  <c r="R101"/>
  <c r="P101"/>
  <c r="N101"/>
  <c r="I100"/>
  <c r="S60"/>
  <c r="O60"/>
  <c r="U60"/>
  <c r="R60"/>
  <c r="N60"/>
  <c r="Q60"/>
  <c r="M60"/>
  <c r="P60"/>
  <c r="T60"/>
  <c r="I59"/>
  <c r="S144"/>
  <c r="Q144"/>
  <c r="U144"/>
  <c r="O144"/>
  <c r="M144"/>
  <c r="T144"/>
  <c r="R144"/>
  <c r="P144"/>
  <c r="I143"/>
  <c r="N144"/>
  <c r="S59" l="1"/>
  <c r="R59"/>
  <c r="I58"/>
  <c r="Q59"/>
  <c r="P59"/>
  <c r="U59"/>
  <c r="O59"/>
  <c r="T59"/>
  <c r="N59"/>
  <c r="M59"/>
  <c r="I99"/>
  <c r="R100"/>
  <c r="N100"/>
  <c r="Q100"/>
  <c r="S100"/>
  <c r="T100"/>
  <c r="P100"/>
  <c r="U100"/>
  <c r="M100"/>
  <c r="O100"/>
  <c r="U143"/>
  <c r="T143"/>
  <c r="P143"/>
  <c r="Q143"/>
  <c r="M143"/>
  <c r="I142"/>
  <c r="S143"/>
  <c r="R143"/>
  <c r="N143"/>
  <c r="O143"/>
  <c r="U99" l="1"/>
  <c r="S99"/>
  <c r="Q99"/>
  <c r="O99"/>
  <c r="M99"/>
  <c r="T99"/>
  <c r="R99"/>
  <c r="P99"/>
  <c r="N99"/>
  <c r="I98"/>
  <c r="R58"/>
  <c r="N58"/>
  <c r="T58"/>
  <c r="Q58"/>
  <c r="M58"/>
  <c r="U58"/>
  <c r="I57"/>
  <c r="O58"/>
  <c r="P58"/>
  <c r="S58"/>
  <c r="S142"/>
  <c r="Q142"/>
  <c r="I141"/>
  <c r="O142"/>
  <c r="M142"/>
  <c r="T142"/>
  <c r="R142"/>
  <c r="P142"/>
  <c r="U142"/>
  <c r="N142"/>
  <c r="P57" l="1"/>
  <c r="Q57"/>
  <c r="I56"/>
  <c r="N57"/>
  <c r="O57"/>
  <c r="R57"/>
  <c r="U57"/>
  <c r="T57"/>
  <c r="M57"/>
  <c r="S57"/>
  <c r="I97"/>
  <c r="S98"/>
  <c r="O98"/>
  <c r="T98"/>
  <c r="R98"/>
  <c r="U98"/>
  <c r="Q98"/>
  <c r="M98"/>
  <c r="P98"/>
  <c r="N98"/>
  <c r="U141"/>
  <c r="S141"/>
  <c r="R141"/>
  <c r="M141"/>
  <c r="N141"/>
  <c r="I140"/>
  <c r="T141"/>
  <c r="Q141"/>
  <c r="O141"/>
  <c r="P141"/>
  <c r="U97" l="1"/>
  <c r="S97"/>
  <c r="Q97"/>
  <c r="O97"/>
  <c r="M97"/>
  <c r="T97"/>
  <c r="R97"/>
  <c r="P97"/>
  <c r="N97"/>
  <c r="I96"/>
  <c r="R56"/>
  <c r="N56"/>
  <c r="T56"/>
  <c r="Q56"/>
  <c r="M56"/>
  <c r="S56"/>
  <c r="I55"/>
  <c r="P56"/>
  <c r="U56"/>
  <c r="O56"/>
  <c r="S140"/>
  <c r="Q140"/>
  <c r="U140"/>
  <c r="O140"/>
  <c r="M140"/>
  <c r="T140"/>
  <c r="R140"/>
  <c r="P140"/>
  <c r="I139"/>
  <c r="N140"/>
  <c r="S55" l="1"/>
  <c r="R55"/>
  <c r="I54"/>
  <c r="Q55"/>
  <c r="P55"/>
  <c r="M55"/>
  <c r="U55"/>
  <c r="O55"/>
  <c r="N55"/>
  <c r="T55"/>
  <c r="I95"/>
  <c r="R96"/>
  <c r="N96"/>
  <c r="S96"/>
  <c r="Q96"/>
  <c r="T96"/>
  <c r="P96"/>
  <c r="U96"/>
  <c r="O96"/>
  <c r="M96"/>
  <c r="U139"/>
  <c r="T139"/>
  <c r="P139"/>
  <c r="N139"/>
  <c r="M139"/>
  <c r="I138"/>
  <c r="S139"/>
  <c r="R139"/>
  <c r="Q139"/>
  <c r="O139"/>
  <c r="U95" l="1"/>
  <c r="S95"/>
  <c r="Q95"/>
  <c r="O95"/>
  <c r="M95"/>
  <c r="T95"/>
  <c r="R95"/>
  <c r="P95"/>
  <c r="N95"/>
  <c r="I94"/>
  <c r="R54"/>
  <c r="N54"/>
  <c r="T54"/>
  <c r="Q54"/>
  <c r="M54"/>
  <c r="P54"/>
  <c r="S54"/>
  <c r="O54"/>
  <c r="U54"/>
  <c r="I53"/>
  <c r="S138"/>
  <c r="Q138"/>
  <c r="O138"/>
  <c r="U138"/>
  <c r="M138"/>
  <c r="T138"/>
  <c r="R138"/>
  <c r="P138"/>
  <c r="I137"/>
  <c r="N138"/>
  <c r="R53" l="1"/>
  <c r="Q53"/>
  <c r="I52"/>
  <c r="P53"/>
  <c r="O53"/>
  <c r="U53"/>
  <c r="N53"/>
  <c r="T53"/>
  <c r="M53"/>
  <c r="S53"/>
  <c r="U94"/>
  <c r="Q94"/>
  <c r="M94"/>
  <c r="N94"/>
  <c r="P94"/>
  <c r="I93"/>
  <c r="S94"/>
  <c r="O94"/>
  <c r="R94"/>
  <c r="T94"/>
  <c r="U137"/>
  <c r="S137"/>
  <c r="O137"/>
  <c r="M137"/>
  <c r="N137"/>
  <c r="I136"/>
  <c r="T137"/>
  <c r="Q137"/>
  <c r="P137"/>
  <c r="R137"/>
  <c r="R52" l="1"/>
  <c r="N52"/>
  <c r="T52"/>
  <c r="Q52"/>
  <c r="M52"/>
  <c r="S52"/>
  <c r="I51"/>
  <c r="P52"/>
  <c r="U52"/>
  <c r="O52"/>
  <c r="S93"/>
  <c r="Q93"/>
  <c r="O93"/>
  <c r="M93"/>
  <c r="I92"/>
  <c r="T93"/>
  <c r="R93"/>
  <c r="P93"/>
  <c r="N93"/>
  <c r="U93"/>
  <c r="S136"/>
  <c r="Q136"/>
  <c r="O136"/>
  <c r="I135"/>
  <c r="M136"/>
  <c r="T136"/>
  <c r="R136"/>
  <c r="P136"/>
  <c r="U136"/>
  <c r="N136"/>
  <c r="U92" l="1"/>
  <c r="R92"/>
  <c r="N92"/>
  <c r="M92"/>
  <c r="O92"/>
  <c r="I91"/>
  <c r="T92"/>
  <c r="P92"/>
  <c r="Q92"/>
  <c r="S92"/>
  <c r="S51"/>
  <c r="R51"/>
  <c r="I50"/>
  <c r="Q51"/>
  <c r="P51"/>
  <c r="U51"/>
  <c r="O51"/>
  <c r="N51"/>
  <c r="T51"/>
  <c r="M51"/>
  <c r="U135"/>
  <c r="T135"/>
  <c r="P135"/>
  <c r="N135"/>
  <c r="M135"/>
  <c r="I134"/>
  <c r="S135"/>
  <c r="R135"/>
  <c r="O135"/>
  <c r="Q135"/>
  <c r="R50" l="1"/>
  <c r="N50"/>
  <c r="T50"/>
  <c r="Q50"/>
  <c r="M50"/>
  <c r="S50"/>
  <c r="U50"/>
  <c r="P50"/>
  <c r="I49"/>
  <c r="O50"/>
  <c r="S91"/>
  <c r="Q91"/>
  <c r="O91"/>
  <c r="M91"/>
  <c r="U91"/>
  <c r="T91"/>
  <c r="R91"/>
  <c r="P91"/>
  <c r="N91"/>
  <c r="I90"/>
  <c r="S134"/>
  <c r="Q134"/>
  <c r="O134"/>
  <c r="U134"/>
  <c r="M134"/>
  <c r="T134"/>
  <c r="R134"/>
  <c r="P134"/>
  <c r="I133"/>
  <c r="N134"/>
  <c r="P49" l="1"/>
  <c r="Q49"/>
  <c r="I48"/>
  <c r="N49"/>
  <c r="O49"/>
  <c r="S49"/>
  <c r="U49"/>
  <c r="T49"/>
  <c r="M49"/>
  <c r="R49"/>
  <c r="U90"/>
  <c r="Q90"/>
  <c r="M90"/>
  <c r="P90"/>
  <c r="N90"/>
  <c r="I89"/>
  <c r="S90"/>
  <c r="O90"/>
  <c r="T90"/>
  <c r="R90"/>
  <c r="U133"/>
  <c r="S133"/>
  <c r="O133"/>
  <c r="M133"/>
  <c r="N133"/>
  <c r="I132"/>
  <c r="T133"/>
  <c r="Q133"/>
  <c r="R133"/>
  <c r="P133"/>
  <c r="R48" l="1"/>
  <c r="N48"/>
  <c r="T48"/>
  <c r="Q48"/>
  <c r="M48"/>
  <c r="P48"/>
  <c r="S48"/>
  <c r="O48"/>
  <c r="I47"/>
  <c r="U48"/>
  <c r="T89"/>
  <c r="R89"/>
  <c r="P89"/>
  <c r="N89"/>
  <c r="Q89"/>
  <c r="M89"/>
  <c r="I88"/>
  <c r="S89"/>
  <c r="O89"/>
  <c r="U89"/>
  <c r="T132"/>
  <c r="R132"/>
  <c r="P132"/>
  <c r="U132"/>
  <c r="N132"/>
  <c r="S132"/>
  <c r="Q132"/>
  <c r="O132"/>
  <c r="I131"/>
  <c r="M132"/>
  <c r="I87" l="1"/>
  <c r="T88"/>
  <c r="P88"/>
  <c r="S88"/>
  <c r="Q88"/>
  <c r="U88"/>
  <c r="R88"/>
  <c r="N88"/>
  <c r="O88"/>
  <c r="M88"/>
  <c r="S47"/>
  <c r="R47"/>
  <c r="I46"/>
  <c r="Q47"/>
  <c r="P47"/>
  <c r="M47"/>
  <c r="U47"/>
  <c r="O47"/>
  <c r="N47"/>
  <c r="T47"/>
  <c r="U131"/>
  <c r="T131"/>
  <c r="P131"/>
  <c r="N131"/>
  <c r="M131"/>
  <c r="I130"/>
  <c r="S131"/>
  <c r="R131"/>
  <c r="Q131"/>
  <c r="O131"/>
  <c r="R46" l="1"/>
  <c r="N46"/>
  <c r="T46"/>
  <c r="Q46"/>
  <c r="M46"/>
  <c r="P46"/>
  <c r="S46"/>
  <c r="U46"/>
  <c r="I45"/>
  <c r="O46"/>
  <c r="T87"/>
  <c r="R87"/>
  <c r="P87"/>
  <c r="N87"/>
  <c r="I86"/>
  <c r="S87"/>
  <c r="Q87"/>
  <c r="O87"/>
  <c r="M87"/>
  <c r="U87"/>
  <c r="T130"/>
  <c r="R130"/>
  <c r="P130"/>
  <c r="I129"/>
  <c r="N130"/>
  <c r="S130"/>
  <c r="Q130"/>
  <c r="O130"/>
  <c r="U130"/>
  <c r="M130"/>
  <c r="U86" l="1"/>
  <c r="Q86"/>
  <c r="M86"/>
  <c r="N86"/>
  <c r="P86"/>
  <c r="I85"/>
  <c r="S86"/>
  <c r="O86"/>
  <c r="R86"/>
  <c r="T86"/>
  <c r="R45"/>
  <c r="Q45"/>
  <c r="I44"/>
  <c r="P45"/>
  <c r="O45"/>
  <c r="U45"/>
  <c r="N45"/>
  <c r="M45"/>
  <c r="T45"/>
  <c r="S45"/>
  <c r="I128"/>
  <c r="T129"/>
  <c r="Q129"/>
  <c r="P129"/>
  <c r="R129"/>
  <c r="U129"/>
  <c r="S129"/>
  <c r="O129"/>
  <c r="M129"/>
  <c r="N129"/>
  <c r="R44" l="1"/>
  <c r="N44"/>
  <c r="T44"/>
  <c r="Q44"/>
  <c r="M44"/>
  <c r="O44"/>
  <c r="I43"/>
  <c r="P44"/>
  <c r="U44"/>
  <c r="S44"/>
  <c r="S85"/>
  <c r="Q85"/>
  <c r="O85"/>
  <c r="M85"/>
  <c r="I84"/>
  <c r="T85"/>
  <c r="R85"/>
  <c r="P85"/>
  <c r="N85"/>
  <c r="U85"/>
  <c r="T128"/>
  <c r="R128"/>
  <c r="P128"/>
  <c r="U128"/>
  <c r="N128"/>
  <c r="Q128"/>
  <c r="I127"/>
  <c r="S128"/>
  <c r="O128"/>
  <c r="M128"/>
  <c r="U84" l="1"/>
  <c r="R84"/>
  <c r="N84"/>
  <c r="M84"/>
  <c r="O84"/>
  <c r="I83"/>
  <c r="T84"/>
  <c r="P84"/>
  <c r="Q84"/>
  <c r="S84"/>
  <c r="T43"/>
  <c r="M43"/>
  <c r="U43"/>
  <c r="O43"/>
  <c r="N43"/>
  <c r="I42"/>
  <c r="P43"/>
  <c r="R43"/>
  <c r="Q43"/>
  <c r="S43"/>
  <c r="I126"/>
  <c r="U127"/>
  <c r="T127"/>
  <c r="P127"/>
  <c r="N127"/>
  <c r="M127"/>
  <c r="R127"/>
  <c r="Q127"/>
  <c r="S127"/>
  <c r="O127"/>
  <c r="U42" l="1"/>
  <c r="O42"/>
  <c r="S42"/>
  <c r="P42"/>
  <c r="N42"/>
  <c r="T42"/>
  <c r="Q42"/>
  <c r="M42"/>
  <c r="R42"/>
  <c r="I41"/>
  <c r="S83"/>
  <c r="Q83"/>
  <c r="O83"/>
  <c r="M83"/>
  <c r="U83"/>
  <c r="T83"/>
  <c r="R83"/>
  <c r="P83"/>
  <c r="N83"/>
  <c r="I82"/>
  <c r="S126"/>
  <c r="Q126"/>
  <c r="O126"/>
  <c r="N126"/>
  <c r="I125"/>
  <c r="R126"/>
  <c r="U126"/>
  <c r="T126"/>
  <c r="P126"/>
  <c r="M126"/>
  <c r="U82" l="1"/>
  <c r="U123" s="1"/>
  <c r="F20" s="1"/>
  <c r="G20" s="1"/>
  <c r="S82"/>
  <c r="S123" s="1"/>
  <c r="F22" s="1"/>
  <c r="G22" s="1"/>
  <c r="Q82"/>
  <c r="Q123" s="1"/>
  <c r="F24" s="1"/>
  <c r="G24" s="1"/>
  <c r="O82"/>
  <c r="O123" s="1"/>
  <c r="F26" s="1"/>
  <c r="G26" s="1"/>
  <c r="M82"/>
  <c r="M123" s="1"/>
  <c r="F28" s="1"/>
  <c r="G28" s="1"/>
  <c r="T82"/>
  <c r="T123" s="1"/>
  <c r="F21" s="1"/>
  <c r="G21" s="1"/>
  <c r="P82"/>
  <c r="P123" s="1"/>
  <c r="F25" s="1"/>
  <c r="G25" s="1"/>
  <c r="R82"/>
  <c r="R123" s="1"/>
  <c r="F23" s="1"/>
  <c r="G23" s="1"/>
  <c r="N82"/>
  <c r="N123" s="1"/>
  <c r="F27" s="1"/>
  <c r="G27" s="1"/>
  <c r="R41"/>
  <c r="Q41"/>
  <c r="S41"/>
  <c r="I40"/>
  <c r="O41"/>
  <c r="U41"/>
  <c r="N41"/>
  <c r="T41"/>
  <c r="M41"/>
  <c r="P41"/>
  <c r="U125"/>
  <c r="U166" s="1"/>
  <c r="I20" s="1"/>
  <c r="J20" s="1"/>
  <c r="T125"/>
  <c r="T166" s="1"/>
  <c r="I21" s="1"/>
  <c r="J21" s="1"/>
  <c r="S125"/>
  <c r="S166" s="1"/>
  <c r="I22" s="1"/>
  <c r="J22" s="1"/>
  <c r="Q125"/>
  <c r="Q166" s="1"/>
  <c r="I24" s="1"/>
  <c r="J24" s="1"/>
  <c r="O125"/>
  <c r="O166" s="1"/>
  <c r="I26" s="1"/>
  <c r="J26" s="1"/>
  <c r="R125"/>
  <c r="R166" s="1"/>
  <c r="I23" s="1"/>
  <c r="J23" s="1"/>
  <c r="M125"/>
  <c r="M166" s="1"/>
  <c r="I28" s="1"/>
  <c r="J28" s="1"/>
  <c r="P125"/>
  <c r="P166" s="1"/>
  <c r="I25" s="1"/>
  <c r="J25" s="1"/>
  <c r="N125"/>
  <c r="N166" s="1"/>
  <c r="I27" s="1"/>
  <c r="J27" s="1"/>
  <c r="R40" l="1"/>
  <c r="N40"/>
  <c r="T40"/>
  <c r="M40"/>
  <c r="O40"/>
  <c r="S40"/>
  <c r="U40"/>
  <c r="I39"/>
  <c r="P40"/>
  <c r="Q40"/>
  <c r="T39" l="1"/>
  <c r="T80" s="1"/>
  <c r="C21" s="1"/>
  <c r="D21" s="1"/>
  <c r="O39"/>
  <c r="O80" s="1"/>
  <c r="C26" s="1"/>
  <c r="D26" s="1"/>
  <c r="S39"/>
  <c r="S80" s="1"/>
  <c r="C22" s="1"/>
  <c r="D22" s="1"/>
  <c r="P39"/>
  <c r="P80" s="1"/>
  <c r="C25" s="1"/>
  <c r="D25" s="1"/>
  <c r="Q39"/>
  <c r="Q80" s="1"/>
  <c r="C24" s="1"/>
  <c r="D24" s="1"/>
  <c r="M39"/>
  <c r="M80" s="1"/>
  <c r="C28" s="1"/>
  <c r="D28" s="1"/>
  <c r="N39"/>
  <c r="N80" s="1"/>
  <c r="C27" s="1"/>
  <c r="D27" s="1"/>
  <c r="U39"/>
  <c r="U80" s="1"/>
  <c r="C20" s="1"/>
  <c r="D20" s="1"/>
  <c r="R39"/>
  <c r="R80" s="1"/>
  <c r="C23" s="1"/>
  <c r="D23" s="1"/>
</calcChain>
</file>

<file path=xl/sharedStrings.xml><?xml version="1.0" encoding="utf-8"?>
<sst xmlns="http://schemas.openxmlformats.org/spreadsheetml/2006/main" count="248" uniqueCount="81">
  <si>
    <t xml:space="preserve">quantità </t>
  </si>
  <si>
    <t>D (mm)</t>
  </si>
  <si>
    <t>freq. rel.</t>
  </si>
  <si>
    <t>[%]</t>
  </si>
  <si>
    <t>freq. cum.</t>
  </si>
  <si>
    <t>KU</t>
  </si>
  <si>
    <t>SK</t>
  </si>
  <si>
    <t>F</t>
  </si>
  <si>
    <r>
      <t>F</t>
    </r>
    <r>
      <rPr>
        <b/>
        <sz val="8"/>
        <rFont val="Times New Roman"/>
        <family val="1"/>
      </rPr>
      <t>medio</t>
    </r>
  </si>
  <si>
    <t>SD</t>
  </si>
  <si>
    <r>
      <t>D</t>
    </r>
    <r>
      <rPr>
        <b/>
        <sz val="8"/>
        <rFont val="Times New Roman"/>
        <family val="1"/>
      </rPr>
      <t>medio</t>
    </r>
  </si>
  <si>
    <r>
      <t>F</t>
    </r>
    <r>
      <rPr>
        <sz val="8"/>
        <rFont val="Times New Roman"/>
        <family val="1"/>
      </rPr>
      <t>i</t>
    </r>
  </si>
  <si>
    <r>
      <t>F</t>
    </r>
    <r>
      <rPr>
        <sz val="8"/>
        <rFont val="Times New Roman"/>
        <family val="1"/>
      </rPr>
      <t>i</t>
    </r>
    <r>
      <rPr>
        <sz val="10"/>
        <rFont val="UniversalMath1 BT"/>
        <family val="1"/>
        <charset val="2"/>
      </rPr>
      <t>3</t>
    </r>
    <r>
      <rPr>
        <sz val="10"/>
        <rFont val="Times New Roman"/>
        <family val="1"/>
      </rPr>
      <t>f</t>
    </r>
    <r>
      <rPr>
        <sz val="8"/>
        <rFont val="Times New Roman"/>
        <family val="1"/>
      </rPr>
      <t>i</t>
    </r>
  </si>
  <si>
    <t>[%] numero</t>
  </si>
  <si>
    <t>[%] in peso</t>
  </si>
  <si>
    <t>peso (gr)</t>
  </si>
  <si>
    <t>Fine Gravel</t>
  </si>
  <si>
    <t>Coarse Gravel</t>
  </si>
  <si>
    <t>Coarse Sand</t>
  </si>
  <si>
    <t>Fine Sand</t>
  </si>
  <si>
    <t>Coarse Silt</t>
  </si>
  <si>
    <t>Fine Silt</t>
  </si>
  <si>
    <t>Coarse Clay</t>
  </si>
  <si>
    <t>tipo</t>
  </si>
  <si>
    <t>Campionamento n°</t>
  </si>
  <si>
    <t>Località:</t>
  </si>
  <si>
    <t>Data campionamento</t>
  </si>
  <si>
    <t>Dimensioni "griglia"</t>
  </si>
  <si>
    <t>Metodo di campionamento</t>
  </si>
  <si>
    <t>Dimensione maglie "griglia"</t>
  </si>
  <si>
    <t>Numero dei campioni analizzati:</t>
  </si>
  <si>
    <t>Peso totale campione   [gr]</t>
  </si>
  <si>
    <t>Quartatura</t>
  </si>
  <si>
    <r>
      <t>F</t>
    </r>
    <r>
      <rPr>
        <vertAlign val="subscript"/>
        <sz val="10"/>
        <rFont val="Times New Roman"/>
        <family val="1"/>
      </rPr>
      <t>max</t>
    </r>
    <r>
      <rPr>
        <sz val="10"/>
        <rFont val="Times New Roman"/>
        <family val="1"/>
      </rPr>
      <t xml:space="preserve"> del campione</t>
    </r>
  </si>
  <si>
    <t>Setacciatura</t>
  </si>
  <si>
    <t>Peso del max ciottolo   [gr]</t>
  </si>
  <si>
    <t>Peso iniziale quartato   [gr]</t>
  </si>
  <si>
    <t>Large Boulder</t>
  </si>
  <si>
    <t>Small Boulder</t>
  </si>
  <si>
    <t>Small Cobble</t>
  </si>
  <si>
    <t>Small. Cobble</t>
  </si>
  <si>
    <t>Large Cobble</t>
  </si>
  <si>
    <t>Medium Boulder</t>
  </si>
  <si>
    <t>Medium Gravel</t>
  </si>
  <si>
    <t>Medium Sand</t>
  </si>
  <si>
    <t>Very Coarse Sand</t>
  </si>
  <si>
    <t>Very Fine Gravel</t>
  </si>
  <si>
    <t>Very Coarse Gravel</t>
  </si>
  <si>
    <t>Very Fine Sand</t>
  </si>
  <si>
    <t>Medium Silt</t>
  </si>
  <si>
    <t>Mededium Silt</t>
  </si>
  <si>
    <t>Very Fine Silt</t>
  </si>
  <si>
    <t>Medium Clay</t>
  </si>
  <si>
    <r>
      <t xml:space="preserve">scala </t>
    </r>
    <r>
      <rPr>
        <b/>
        <sz val="10"/>
        <rFont val="UniversalMath1 BT"/>
        <family val="1"/>
        <charset val="2"/>
      </rPr>
      <t>F</t>
    </r>
  </si>
  <si>
    <r>
      <t xml:space="preserve">Descrizione campionamento volumetrico </t>
    </r>
    <r>
      <rPr>
        <b/>
        <i/>
        <sz val="10"/>
        <rFont val="Times New Roman"/>
        <family val="1"/>
      </rPr>
      <t>sublayer</t>
    </r>
  </si>
  <si>
    <r>
      <t xml:space="preserve">Descrizione campionamento superficiale </t>
    </r>
    <r>
      <rPr>
        <b/>
        <i/>
        <sz val="10"/>
        <rFont val="Times New Roman"/>
        <family val="1"/>
      </rPr>
      <t>armour layer</t>
    </r>
  </si>
  <si>
    <t>Armour layer</t>
  </si>
  <si>
    <t>Sublayer</t>
  </si>
  <si>
    <t>Totale</t>
  </si>
  <si>
    <r>
      <t>D</t>
    </r>
    <r>
      <rPr>
        <sz val="8"/>
        <rFont val="Times New Roman"/>
        <family val="1"/>
      </rPr>
      <t xml:space="preserve">10 </t>
    </r>
  </si>
  <si>
    <r>
      <t>D</t>
    </r>
    <r>
      <rPr>
        <sz val="8"/>
        <rFont val="Times New Roman"/>
        <family val="1"/>
      </rPr>
      <t>16</t>
    </r>
  </si>
  <si>
    <r>
      <t>D</t>
    </r>
    <r>
      <rPr>
        <sz val="8"/>
        <rFont val="Times New Roman"/>
        <family val="1"/>
      </rPr>
      <t>25</t>
    </r>
  </si>
  <si>
    <r>
      <t>D</t>
    </r>
    <r>
      <rPr>
        <sz val="8"/>
        <rFont val="Times New Roman"/>
        <family val="1"/>
      </rPr>
      <t>40</t>
    </r>
  </si>
  <si>
    <r>
      <t>D</t>
    </r>
    <r>
      <rPr>
        <sz val="8"/>
        <rFont val="Times New Roman"/>
        <family val="1"/>
      </rPr>
      <t>50</t>
    </r>
  </si>
  <si>
    <r>
      <t>D</t>
    </r>
    <r>
      <rPr>
        <sz val="8"/>
        <rFont val="Times New Roman"/>
        <family val="1"/>
      </rPr>
      <t>75</t>
    </r>
  </si>
  <si>
    <r>
      <t>D</t>
    </r>
    <r>
      <rPr>
        <sz val="8"/>
        <rFont val="Times New Roman"/>
        <family val="1"/>
      </rPr>
      <t>84</t>
    </r>
  </si>
  <si>
    <r>
      <t>D</t>
    </r>
    <r>
      <rPr>
        <sz val="8"/>
        <rFont val="Times New Roman"/>
        <family val="1"/>
      </rPr>
      <t>90</t>
    </r>
  </si>
  <si>
    <t>DEV STANDARD</t>
  </si>
  <si>
    <t>SKEWNESS</t>
  </si>
  <si>
    <t>KURTOSIS</t>
  </si>
  <si>
    <t xml:space="preserve">          % Gravel</t>
  </si>
  <si>
    <t xml:space="preserve">          % Sand</t>
  </si>
  <si>
    <t xml:space="preserve">          % Silt</t>
  </si>
  <si>
    <t xml:space="preserve">          % Clay</t>
  </si>
  <si>
    <t>MEAN</t>
  </si>
  <si>
    <r>
      <t>D</t>
    </r>
    <r>
      <rPr>
        <sz val="8"/>
        <rFont val="Times New Roman"/>
        <family val="1"/>
      </rPr>
      <t>35</t>
    </r>
  </si>
  <si>
    <t>Caratterizzazione del materiale d'alveo</t>
  </si>
  <si>
    <t>no</t>
  </si>
  <si>
    <t>Griglia, con stendimenti</t>
  </si>
  <si>
    <t>OS_02S</t>
  </si>
  <si>
    <t>Montale (Torrente Osca alla confluenza con Canale Borra Grande)</t>
  </si>
</sst>
</file>

<file path=xl/styles.xml><?xml version="1.0" encoding="utf-8"?>
<styleSheet xmlns="http://schemas.openxmlformats.org/spreadsheetml/2006/main">
  <numFmts count="4">
    <numFmt numFmtId="164" formatCode="0.0"/>
    <numFmt numFmtId="165" formatCode="0.00000"/>
    <numFmt numFmtId="166" formatCode="0.0000"/>
    <numFmt numFmtId="167" formatCode="0.000"/>
  </numFmts>
  <fonts count="15">
    <font>
      <sz val="10"/>
      <name val="Arial"/>
    </font>
    <font>
      <b/>
      <sz val="10"/>
      <name val="Arial"/>
      <family val="2"/>
    </font>
    <font>
      <sz val="10"/>
      <name val="UniversalMath1 BT"/>
      <family val="1"/>
      <charset val="2"/>
    </font>
    <font>
      <sz val="10"/>
      <name val="Arial"/>
      <family val="2"/>
    </font>
    <font>
      <sz val="10"/>
      <name val="Times New Roman"/>
      <family val="1"/>
    </font>
    <font>
      <sz val="8"/>
      <name val="Times New Roman"/>
      <family val="1"/>
    </font>
    <font>
      <b/>
      <sz val="10"/>
      <name val="UniversalMath1 BT"/>
      <family val="1"/>
      <charset val="2"/>
    </font>
    <font>
      <b/>
      <sz val="8"/>
      <name val="Times New Roman"/>
      <family val="1"/>
    </font>
    <font>
      <b/>
      <sz val="10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vertAlign val="subscript"/>
      <sz val="10"/>
      <name val="Times New Roman"/>
      <family val="1"/>
    </font>
    <font>
      <b/>
      <sz val="10"/>
      <name val="Arial"/>
    </font>
    <font>
      <b/>
      <i/>
      <sz val="10"/>
      <name val="Times New Roman"/>
      <family val="1"/>
    </font>
    <font>
      <sz val="10"/>
      <name val="Arial"/>
    </font>
  </fonts>
  <fills count="7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6">
    <xf numFmtId="0" fontId="0" fillId="0" borderId="0" xfId="0"/>
    <xf numFmtId="0" fontId="0" fillId="0" borderId="0" xfId="0" applyAlignment="1"/>
    <xf numFmtId="0" fontId="0" fillId="0" borderId="1" xfId="0" applyBorder="1" applyAlignment="1">
      <alignment horizontal="center"/>
    </xf>
    <xf numFmtId="164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7" fontId="0" fillId="0" borderId="1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166" fontId="3" fillId="0" borderId="1" xfId="0" applyNumberFormat="1" applyFont="1" applyBorder="1" applyAlignment="1">
      <alignment horizontal="center" vertical="center"/>
    </xf>
    <xf numFmtId="0" fontId="0" fillId="0" borderId="0" xfId="0" applyFill="1"/>
    <xf numFmtId="0" fontId="1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0" xfId="0" applyFill="1" applyAlignment="1">
      <alignment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4" fillId="2" borderId="0" xfId="0" applyFont="1" applyFill="1" applyAlignment="1">
      <alignment vertical="center"/>
    </xf>
    <xf numFmtId="0" fontId="8" fillId="3" borderId="1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/>
    </xf>
    <xf numFmtId="0" fontId="0" fillId="2" borderId="0" xfId="0" applyFill="1"/>
    <xf numFmtId="165" fontId="0" fillId="2" borderId="0" xfId="0" applyNumberFormat="1" applyFill="1" applyAlignment="1">
      <alignment horizontal="left" indent="3"/>
    </xf>
    <xf numFmtId="165" fontId="0" fillId="2" borderId="0" xfId="0" applyNumberFormat="1" applyFill="1" applyAlignment="1">
      <alignment horizontal="center"/>
    </xf>
    <xf numFmtId="0" fontId="0" fillId="2" borderId="0" xfId="0" applyFill="1" applyBorder="1" applyAlignment="1">
      <alignment vertical="center"/>
    </xf>
    <xf numFmtId="0" fontId="0" fillId="2" borderId="0" xfId="0" applyFill="1" applyBorder="1"/>
    <xf numFmtId="0" fontId="0" fillId="2" borderId="0" xfId="0" applyFill="1" applyAlignment="1"/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/>
    </xf>
    <xf numFmtId="0" fontId="4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167" fontId="3" fillId="0" borderId="0" xfId="0" applyNumberFormat="1" applyFont="1" applyBorder="1" applyAlignment="1">
      <alignment horizontal="center"/>
    </xf>
    <xf numFmtId="167" fontId="3" fillId="0" borderId="7" xfId="0" applyNumberFormat="1" applyFont="1" applyBorder="1" applyAlignment="1">
      <alignment horizont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166" fontId="0" fillId="2" borderId="0" xfId="0" applyNumberFormat="1" applyFill="1" applyAlignment="1">
      <alignment vertical="center"/>
    </xf>
    <xf numFmtId="166" fontId="0" fillId="2" borderId="0" xfId="0" applyNumberFormat="1" applyFill="1" applyAlignment="1">
      <alignment horizontal="center"/>
    </xf>
    <xf numFmtId="2" fontId="0" fillId="2" borderId="0" xfId="0" applyNumberFormat="1" applyFill="1" applyBorder="1" applyAlignment="1">
      <alignment vertical="center"/>
    </xf>
    <xf numFmtId="0" fontId="14" fillId="2" borderId="0" xfId="0" applyFont="1" applyFill="1" applyAlignment="1">
      <alignment vertical="center"/>
    </xf>
    <xf numFmtId="0" fontId="4" fillId="2" borderId="0" xfId="0" applyFont="1" applyFill="1" applyBorder="1" applyAlignment="1"/>
    <xf numFmtId="0" fontId="0" fillId="0" borderId="1" xfId="0" applyBorder="1"/>
    <xf numFmtId="0" fontId="4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2" fontId="0" fillId="2" borderId="0" xfId="0" applyNumberFormat="1" applyFill="1" applyBorder="1" applyAlignment="1">
      <alignment horizontal="right"/>
    </xf>
    <xf numFmtId="166" fontId="4" fillId="0" borderId="1" xfId="0" applyNumberFormat="1" applyFont="1" applyBorder="1" applyAlignment="1">
      <alignment horizontal="center" vertical="center"/>
    </xf>
    <xf numFmtId="166" fontId="4" fillId="0" borderId="1" xfId="0" applyNumberFormat="1" applyFont="1" applyBorder="1" applyAlignment="1">
      <alignment horizontal="center"/>
    </xf>
    <xf numFmtId="2" fontId="4" fillId="0" borderId="1" xfId="0" applyNumberFormat="1" applyFont="1" applyBorder="1" applyAlignment="1"/>
    <xf numFmtId="164" fontId="4" fillId="0" borderId="1" xfId="0" applyNumberFormat="1" applyFont="1" applyBorder="1" applyAlignment="1">
      <alignment horizontal="center"/>
    </xf>
    <xf numFmtId="0" fontId="6" fillId="3" borderId="1" xfId="0" applyFont="1" applyFill="1" applyBorder="1" applyAlignment="1">
      <alignment horizontal="center"/>
    </xf>
    <xf numFmtId="0" fontId="8" fillId="3" borderId="1" xfId="0" applyFont="1" applyFill="1" applyBorder="1" applyAlignment="1">
      <alignment horizontal="center"/>
    </xf>
    <xf numFmtId="1" fontId="1" fillId="5" borderId="10" xfId="0" applyNumberFormat="1" applyFont="1" applyFill="1" applyBorder="1" applyAlignment="1">
      <alignment horizontal="center" vertical="center"/>
    </xf>
    <xf numFmtId="2" fontId="1" fillId="5" borderId="1" xfId="0" applyNumberFormat="1" applyFont="1" applyFill="1" applyBorder="1" applyAlignment="1">
      <alignment horizontal="center"/>
    </xf>
    <xf numFmtId="0" fontId="6" fillId="5" borderId="1" xfId="0" applyFont="1" applyFill="1" applyBorder="1" applyAlignment="1">
      <alignment horizontal="center"/>
    </xf>
    <xf numFmtId="0" fontId="8" fillId="5" borderId="1" xfId="0" applyFont="1" applyFill="1" applyBorder="1" applyAlignment="1">
      <alignment horizontal="center"/>
    </xf>
    <xf numFmtId="1" fontId="1" fillId="4" borderId="10" xfId="0" applyNumberFormat="1" applyFont="1" applyFill="1" applyBorder="1" applyAlignment="1">
      <alignment horizontal="center" vertical="center"/>
    </xf>
    <xf numFmtId="2" fontId="1" fillId="4" borderId="1" xfId="0" applyNumberFormat="1" applyFont="1" applyFill="1" applyBorder="1" applyAlignment="1">
      <alignment horizontal="center"/>
    </xf>
    <xf numFmtId="0" fontId="6" fillId="4" borderId="1" xfId="0" applyFont="1" applyFill="1" applyBorder="1" applyAlignment="1">
      <alignment horizontal="center"/>
    </xf>
    <xf numFmtId="0" fontId="8" fillId="4" borderId="1" xfId="0" applyFont="1" applyFill="1" applyBorder="1" applyAlignment="1">
      <alignment horizont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right"/>
    </xf>
    <xf numFmtId="2" fontId="4" fillId="0" borderId="1" xfId="0" applyNumberFormat="1" applyFont="1" applyFill="1" applyBorder="1" applyAlignment="1">
      <alignment horizontal="right"/>
    </xf>
    <xf numFmtId="2" fontId="4" fillId="0" borderId="1" xfId="0" applyNumberFormat="1" applyFont="1" applyFill="1" applyBorder="1" applyAlignment="1">
      <alignment vertical="center"/>
    </xf>
    <xf numFmtId="1" fontId="1" fillId="3" borderId="1" xfId="0" applyNumberFormat="1" applyFont="1" applyFill="1" applyBorder="1" applyAlignment="1">
      <alignment horizontal="center" vertical="center"/>
    </xf>
    <xf numFmtId="2" fontId="1" fillId="3" borderId="1" xfId="0" applyNumberFormat="1" applyFont="1" applyFill="1" applyBorder="1" applyAlignment="1">
      <alignment horizontal="center"/>
    </xf>
    <xf numFmtId="0" fontId="0" fillId="6" borderId="1" xfId="0" applyFill="1" applyBorder="1" applyAlignment="1">
      <alignment horizontal="center" vertical="center"/>
    </xf>
    <xf numFmtId="1" fontId="0" fillId="6" borderId="1" xfId="0" applyNumberFormat="1" applyFill="1" applyBorder="1" applyAlignment="1">
      <alignment horizontal="center" vertical="center"/>
    </xf>
    <xf numFmtId="0" fontId="4" fillId="6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/>
    </xf>
    <xf numFmtId="1" fontId="0" fillId="2" borderId="0" xfId="0" applyNumberFormat="1" applyFill="1"/>
    <xf numFmtId="1" fontId="0" fillId="2" borderId="0" xfId="0" applyNumberFormat="1" applyFill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8" fillId="4" borderId="1" xfId="0" applyFont="1" applyFill="1" applyBorder="1" applyAlignment="1">
      <alignment horizontal="center" vertical="center"/>
    </xf>
    <xf numFmtId="0" fontId="12" fillId="4" borderId="1" xfId="0" applyFont="1" applyFill="1" applyBorder="1" applyAlignment="1"/>
    <xf numFmtId="0" fontId="8" fillId="5" borderId="1" xfId="0" applyFont="1" applyFill="1" applyBorder="1" applyAlignment="1">
      <alignment horizontal="center" vertical="center"/>
    </xf>
    <xf numFmtId="0" fontId="12" fillId="5" borderId="1" xfId="0" applyFont="1" applyFill="1" applyBorder="1" applyAlignment="1"/>
    <xf numFmtId="0" fontId="4" fillId="0" borderId="1" xfId="0" applyFont="1" applyFill="1" applyBorder="1" applyAlignment="1">
      <alignment horizontal="left" vertical="center"/>
    </xf>
    <xf numFmtId="0" fontId="0" fillId="0" borderId="1" xfId="0" applyBorder="1" applyAlignment="1">
      <alignment horizontal="left"/>
    </xf>
    <xf numFmtId="0" fontId="8" fillId="3" borderId="1" xfId="0" applyFont="1" applyFill="1" applyBorder="1" applyAlignment="1">
      <alignment horizontal="center" vertical="center"/>
    </xf>
    <xf numFmtId="0" fontId="12" fillId="3" borderId="1" xfId="0" applyFont="1" applyFill="1" applyBorder="1" applyAlignment="1"/>
    <xf numFmtId="0" fontId="4" fillId="0" borderId="1" xfId="0" applyFont="1" applyBorder="1" applyAlignment="1">
      <alignment horizontal="center"/>
    </xf>
    <xf numFmtId="0" fontId="4" fillId="6" borderId="1" xfId="0" applyFont="1" applyFill="1" applyBorder="1" applyAlignment="1"/>
    <xf numFmtId="0" fontId="4" fillId="0" borderId="1" xfId="0" applyFont="1" applyFill="1" applyBorder="1" applyAlignment="1">
      <alignment vertical="center"/>
    </xf>
    <xf numFmtId="0" fontId="12" fillId="3" borderId="1" xfId="0" applyFont="1" applyFill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12" fillId="4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6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vertical="center"/>
    </xf>
    <xf numFmtId="0" fontId="9" fillId="2" borderId="0" xfId="0" applyFont="1" applyFill="1" applyAlignment="1">
      <alignment vertical="center"/>
    </xf>
    <xf numFmtId="0" fontId="10" fillId="2" borderId="0" xfId="0" applyFont="1" applyFill="1" applyAlignment="1">
      <alignment vertical="center"/>
    </xf>
    <xf numFmtId="0" fontId="8" fillId="6" borderId="1" xfId="0" applyFont="1" applyFill="1" applyBorder="1" applyAlignment="1">
      <alignment horizontal="left" vertical="center"/>
    </xf>
    <xf numFmtId="14" fontId="4" fillId="6" borderId="1" xfId="0" applyNumberFormat="1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top"/>
    </xf>
    <xf numFmtId="0" fontId="4" fillId="0" borderId="1" xfId="0" applyFont="1" applyFill="1" applyBorder="1" applyAlignment="1">
      <alignment vertical="top"/>
    </xf>
    <xf numFmtId="0" fontId="4" fillId="6" borderId="3" xfId="0" applyFont="1" applyFill="1" applyBorder="1" applyAlignment="1">
      <alignment horizontal="justify" vertical="top" wrapText="1"/>
    </xf>
    <xf numFmtId="0" fontId="4" fillId="6" borderId="4" xfId="0" applyFont="1" applyFill="1" applyBorder="1" applyAlignment="1">
      <alignment horizontal="justify" vertical="top" wrapText="1"/>
    </xf>
    <xf numFmtId="0" fontId="4" fillId="6" borderId="5" xfId="0" applyFont="1" applyFill="1" applyBorder="1" applyAlignment="1">
      <alignment horizontal="justify" vertical="top" wrapText="1"/>
    </xf>
    <xf numFmtId="0" fontId="4" fillId="6" borderId="6" xfId="0" applyFont="1" applyFill="1" applyBorder="1" applyAlignment="1">
      <alignment horizontal="justify" vertical="top" wrapText="1"/>
    </xf>
    <xf numFmtId="0" fontId="4" fillId="6" borderId="0" xfId="0" applyFont="1" applyFill="1" applyBorder="1" applyAlignment="1">
      <alignment horizontal="justify" vertical="top" wrapText="1"/>
    </xf>
    <xf numFmtId="0" fontId="4" fillId="6" borderId="7" xfId="0" applyFont="1" applyFill="1" applyBorder="1" applyAlignment="1">
      <alignment horizontal="justify" vertical="top" wrapText="1"/>
    </xf>
    <xf numFmtId="0" fontId="4" fillId="6" borderId="8" xfId="0" applyFont="1" applyFill="1" applyBorder="1" applyAlignment="1">
      <alignment horizontal="justify" vertical="top" wrapText="1"/>
    </xf>
    <xf numFmtId="0" fontId="4" fillId="6" borderId="9" xfId="0" applyFont="1" applyFill="1" applyBorder="1" applyAlignment="1">
      <alignment horizontal="justify" vertical="top" wrapText="1"/>
    </xf>
    <xf numFmtId="0" fontId="4" fillId="6" borderId="11" xfId="0" applyFont="1" applyFill="1" applyBorder="1" applyAlignment="1">
      <alignment horizontal="justify" vertical="top" wrapText="1"/>
    </xf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plotArea>
      <c:layout>
        <c:manualLayout>
          <c:layoutTarget val="inner"/>
          <c:xMode val="edge"/>
          <c:yMode val="edge"/>
          <c:x val="6.2047569803516028E-2"/>
          <c:y val="3.84180790960452E-2"/>
          <c:w val="0.92554291623578144"/>
          <c:h val="0.84237288135593158"/>
        </c:manualLayout>
      </c:layout>
      <c:barChart>
        <c:barDir val="col"/>
        <c:grouping val="clustered"/>
        <c:ser>
          <c:idx val="2"/>
          <c:order val="0"/>
          <c:tx>
            <c:v>% Camp. OS_02S</c:v>
          </c:tx>
          <c:spPr>
            <a:solidFill>
              <a:srgbClr val="FF0000"/>
            </a:solidFill>
            <a:ln w="12700">
              <a:solidFill>
                <a:srgbClr val="FF0000"/>
              </a:solidFill>
              <a:prstDash val="solid"/>
            </a:ln>
          </c:spPr>
          <c:cat>
            <c:numRef>
              <c:f>'Scheda Granulometrica'!$D$125:$D$165</c:f>
              <c:numCache>
                <c:formatCode>General</c:formatCode>
                <c:ptCount val="41"/>
                <c:pt idx="0">
                  <c:v>-10</c:v>
                </c:pt>
                <c:pt idx="1">
                  <c:v>-9.5</c:v>
                </c:pt>
                <c:pt idx="2">
                  <c:v>-9</c:v>
                </c:pt>
                <c:pt idx="3">
                  <c:v>-8.5</c:v>
                </c:pt>
                <c:pt idx="4">
                  <c:v>-8</c:v>
                </c:pt>
                <c:pt idx="5">
                  <c:v>-7.5</c:v>
                </c:pt>
                <c:pt idx="6">
                  <c:v>-7</c:v>
                </c:pt>
                <c:pt idx="7">
                  <c:v>-6.5</c:v>
                </c:pt>
                <c:pt idx="8">
                  <c:v>-6</c:v>
                </c:pt>
                <c:pt idx="9">
                  <c:v>-5.5</c:v>
                </c:pt>
                <c:pt idx="10">
                  <c:v>-5</c:v>
                </c:pt>
                <c:pt idx="11">
                  <c:v>-4.5</c:v>
                </c:pt>
                <c:pt idx="12">
                  <c:v>-4</c:v>
                </c:pt>
                <c:pt idx="13">
                  <c:v>-3.5</c:v>
                </c:pt>
                <c:pt idx="14">
                  <c:v>-3</c:v>
                </c:pt>
                <c:pt idx="15">
                  <c:v>-2.5</c:v>
                </c:pt>
                <c:pt idx="16">
                  <c:v>-2</c:v>
                </c:pt>
                <c:pt idx="17">
                  <c:v>-1.5</c:v>
                </c:pt>
                <c:pt idx="18">
                  <c:v>-1</c:v>
                </c:pt>
                <c:pt idx="19">
                  <c:v>-0.5</c:v>
                </c:pt>
                <c:pt idx="20">
                  <c:v>0</c:v>
                </c:pt>
                <c:pt idx="21">
                  <c:v>0.5</c:v>
                </c:pt>
                <c:pt idx="22">
                  <c:v>1</c:v>
                </c:pt>
                <c:pt idx="23">
                  <c:v>1.5</c:v>
                </c:pt>
                <c:pt idx="24">
                  <c:v>2</c:v>
                </c:pt>
                <c:pt idx="25">
                  <c:v>2.5</c:v>
                </c:pt>
                <c:pt idx="26">
                  <c:v>3</c:v>
                </c:pt>
                <c:pt idx="27">
                  <c:v>3.5</c:v>
                </c:pt>
                <c:pt idx="28">
                  <c:v>4</c:v>
                </c:pt>
                <c:pt idx="29">
                  <c:v>4.5</c:v>
                </c:pt>
                <c:pt idx="30">
                  <c:v>5</c:v>
                </c:pt>
                <c:pt idx="31">
                  <c:v>5.5</c:v>
                </c:pt>
                <c:pt idx="32">
                  <c:v>6</c:v>
                </c:pt>
                <c:pt idx="33">
                  <c:v>6.5</c:v>
                </c:pt>
                <c:pt idx="34">
                  <c:v>7</c:v>
                </c:pt>
                <c:pt idx="35">
                  <c:v>7.5</c:v>
                </c:pt>
                <c:pt idx="36">
                  <c:v>8</c:v>
                </c:pt>
                <c:pt idx="37">
                  <c:v>8.5</c:v>
                </c:pt>
                <c:pt idx="38">
                  <c:v>9</c:v>
                </c:pt>
                <c:pt idx="39">
                  <c:v>9.5</c:v>
                </c:pt>
                <c:pt idx="40">
                  <c:v>10</c:v>
                </c:pt>
              </c:numCache>
            </c:numRef>
          </c:cat>
          <c:val>
            <c:numRef>
              <c:f>'Scheda Granulometrica'!$H$82:$H$122</c:f>
              <c:numCache>
                <c:formatCode>0.000</c:formatCode>
                <c:ptCount val="41"/>
                <c:pt idx="0">
                  <c:v>0.5988023952095809</c:v>
                </c:pt>
                <c:pt idx="1">
                  <c:v>2.9940119760479043</c:v>
                </c:pt>
                <c:pt idx="2">
                  <c:v>4.1916167664670656</c:v>
                </c:pt>
                <c:pt idx="3">
                  <c:v>5.9880239520958085</c:v>
                </c:pt>
                <c:pt idx="4">
                  <c:v>4.7904191616766472</c:v>
                </c:pt>
                <c:pt idx="5">
                  <c:v>5.3892215568862278</c:v>
                </c:pt>
                <c:pt idx="6">
                  <c:v>7.1856287425149699</c:v>
                </c:pt>
                <c:pt idx="7">
                  <c:v>10.179640718562874</c:v>
                </c:pt>
                <c:pt idx="8">
                  <c:v>8.9820359281437128</c:v>
                </c:pt>
                <c:pt idx="9">
                  <c:v>9.5808383233532943</c:v>
                </c:pt>
                <c:pt idx="10">
                  <c:v>5.9880239520958085</c:v>
                </c:pt>
                <c:pt idx="11">
                  <c:v>5.9880239520958085</c:v>
                </c:pt>
                <c:pt idx="12">
                  <c:v>7.7844311377245514</c:v>
                </c:pt>
                <c:pt idx="13">
                  <c:v>4.7904191616766472</c:v>
                </c:pt>
                <c:pt idx="14">
                  <c:v>4.7904191616766472</c:v>
                </c:pt>
                <c:pt idx="15">
                  <c:v>4.1916167664670656</c:v>
                </c:pt>
                <c:pt idx="16">
                  <c:v>1.7964071856287425</c:v>
                </c:pt>
                <c:pt idx="17">
                  <c:v>0</c:v>
                </c:pt>
                <c:pt idx="18">
                  <c:v>1.1976047904191618</c:v>
                </c:pt>
                <c:pt idx="19">
                  <c:v>1.1976047904191618</c:v>
                </c:pt>
                <c:pt idx="20">
                  <c:v>0</c:v>
                </c:pt>
                <c:pt idx="21">
                  <c:v>1.1976047904191618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1.1976047904191618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</c:ser>
        <c:gapWidth val="30"/>
        <c:overlap val="-20"/>
        <c:axId val="46696704"/>
        <c:axId val="59200640"/>
      </c:barChart>
      <c:lineChart>
        <c:grouping val="standard"/>
        <c:ser>
          <c:idx val="3"/>
          <c:order val="1"/>
          <c:tx>
            <c:v>Curva granulometrica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'Scheda Granulometrica'!$D$125:$D$165</c:f>
              <c:numCache>
                <c:formatCode>General</c:formatCode>
                <c:ptCount val="41"/>
                <c:pt idx="0">
                  <c:v>-10</c:v>
                </c:pt>
                <c:pt idx="1">
                  <c:v>-9.5</c:v>
                </c:pt>
                <c:pt idx="2">
                  <c:v>-9</c:v>
                </c:pt>
                <c:pt idx="3">
                  <c:v>-8.5</c:v>
                </c:pt>
                <c:pt idx="4">
                  <c:v>-8</c:v>
                </c:pt>
                <c:pt idx="5">
                  <c:v>-7.5</c:v>
                </c:pt>
                <c:pt idx="6">
                  <c:v>-7</c:v>
                </c:pt>
                <c:pt idx="7">
                  <c:v>-6.5</c:v>
                </c:pt>
                <c:pt idx="8">
                  <c:v>-6</c:v>
                </c:pt>
                <c:pt idx="9">
                  <c:v>-5.5</c:v>
                </c:pt>
                <c:pt idx="10">
                  <c:v>-5</c:v>
                </c:pt>
                <c:pt idx="11">
                  <c:v>-4.5</c:v>
                </c:pt>
                <c:pt idx="12">
                  <c:v>-4</c:v>
                </c:pt>
                <c:pt idx="13">
                  <c:v>-3.5</c:v>
                </c:pt>
                <c:pt idx="14">
                  <c:v>-3</c:v>
                </c:pt>
                <c:pt idx="15">
                  <c:v>-2.5</c:v>
                </c:pt>
                <c:pt idx="16">
                  <c:v>-2</c:v>
                </c:pt>
                <c:pt idx="17">
                  <c:v>-1.5</c:v>
                </c:pt>
                <c:pt idx="18">
                  <c:v>-1</c:v>
                </c:pt>
                <c:pt idx="19">
                  <c:v>-0.5</c:v>
                </c:pt>
                <c:pt idx="20">
                  <c:v>0</c:v>
                </c:pt>
                <c:pt idx="21">
                  <c:v>0.5</c:v>
                </c:pt>
                <c:pt idx="22">
                  <c:v>1</c:v>
                </c:pt>
                <c:pt idx="23">
                  <c:v>1.5</c:v>
                </c:pt>
                <c:pt idx="24">
                  <c:v>2</c:v>
                </c:pt>
                <c:pt idx="25">
                  <c:v>2.5</c:v>
                </c:pt>
                <c:pt idx="26">
                  <c:v>3</c:v>
                </c:pt>
                <c:pt idx="27">
                  <c:v>3.5</c:v>
                </c:pt>
                <c:pt idx="28">
                  <c:v>4</c:v>
                </c:pt>
                <c:pt idx="29">
                  <c:v>4.5</c:v>
                </c:pt>
                <c:pt idx="30">
                  <c:v>5</c:v>
                </c:pt>
                <c:pt idx="31">
                  <c:v>5.5</c:v>
                </c:pt>
                <c:pt idx="32">
                  <c:v>6</c:v>
                </c:pt>
                <c:pt idx="33">
                  <c:v>6.5</c:v>
                </c:pt>
                <c:pt idx="34">
                  <c:v>7</c:v>
                </c:pt>
                <c:pt idx="35">
                  <c:v>7.5</c:v>
                </c:pt>
                <c:pt idx="36">
                  <c:v>8</c:v>
                </c:pt>
                <c:pt idx="37">
                  <c:v>8.5</c:v>
                </c:pt>
                <c:pt idx="38">
                  <c:v>9</c:v>
                </c:pt>
                <c:pt idx="39">
                  <c:v>9.5</c:v>
                </c:pt>
                <c:pt idx="40">
                  <c:v>10</c:v>
                </c:pt>
              </c:numCache>
            </c:numRef>
          </c:cat>
          <c:val>
            <c:numRef>
              <c:f>'Scheda Granulometrica'!$I$82:$I$122</c:f>
              <c:numCache>
                <c:formatCode>0.000</c:formatCode>
                <c:ptCount val="41"/>
                <c:pt idx="0">
                  <c:v>100</c:v>
                </c:pt>
                <c:pt idx="1">
                  <c:v>99.401197604790426</c:v>
                </c:pt>
                <c:pt idx="2">
                  <c:v>96.407185628742525</c:v>
                </c:pt>
                <c:pt idx="3">
                  <c:v>92.215568862275461</c:v>
                </c:pt>
                <c:pt idx="4">
                  <c:v>86.22754491017966</c:v>
                </c:pt>
                <c:pt idx="5">
                  <c:v>81.437125748503007</c:v>
                </c:pt>
                <c:pt idx="6">
                  <c:v>76.04790419161678</c:v>
                </c:pt>
                <c:pt idx="7">
                  <c:v>68.862275449101816</c:v>
                </c:pt>
                <c:pt idx="8">
                  <c:v>58.682634730538936</c:v>
                </c:pt>
                <c:pt idx="9">
                  <c:v>49.70059880239522</c:v>
                </c:pt>
                <c:pt idx="10">
                  <c:v>40.119760479041922</c:v>
                </c:pt>
                <c:pt idx="11">
                  <c:v>34.131736526946113</c:v>
                </c:pt>
                <c:pt idx="12">
                  <c:v>28.143712574850305</c:v>
                </c:pt>
                <c:pt idx="13">
                  <c:v>20.359281437125752</c:v>
                </c:pt>
                <c:pt idx="14">
                  <c:v>15.568862275449103</c:v>
                </c:pt>
                <c:pt idx="15">
                  <c:v>10.778443113772456</c:v>
                </c:pt>
                <c:pt idx="16">
                  <c:v>6.5868263473053901</c:v>
                </c:pt>
                <c:pt idx="17">
                  <c:v>4.7904191616766472</c:v>
                </c:pt>
                <c:pt idx="18">
                  <c:v>4.7904191616766472</c:v>
                </c:pt>
                <c:pt idx="19">
                  <c:v>3.5928143712574854</c:v>
                </c:pt>
                <c:pt idx="20">
                  <c:v>2.3952095808383236</c:v>
                </c:pt>
                <c:pt idx="21">
                  <c:v>2.3952095808383236</c:v>
                </c:pt>
                <c:pt idx="22">
                  <c:v>1.1976047904191618</c:v>
                </c:pt>
                <c:pt idx="23">
                  <c:v>1.1976047904191618</c:v>
                </c:pt>
                <c:pt idx="24">
                  <c:v>1.1976047904191618</c:v>
                </c:pt>
                <c:pt idx="25">
                  <c:v>1.1976047904191618</c:v>
                </c:pt>
                <c:pt idx="26">
                  <c:v>1.1976047904191618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</c:ser>
        <c:marker val="1"/>
        <c:axId val="46696704"/>
        <c:axId val="59200640"/>
      </c:lineChart>
      <c:catAx>
        <c:axId val="4669670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Unità sedimentologiche [phi]</a:t>
                </a:r>
              </a:p>
            </c:rich>
          </c:tx>
          <c:layout>
            <c:manualLayout>
              <c:xMode val="edge"/>
              <c:yMode val="edge"/>
              <c:x val="0.41571871768355773"/>
              <c:y val="0.940677966101695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59200640"/>
        <c:crosses val="autoZero"/>
        <c:auto val="1"/>
        <c:lblAlgn val="ctr"/>
        <c:lblOffset val="100"/>
        <c:tickLblSkip val="1"/>
        <c:tickMarkSkip val="1"/>
      </c:catAx>
      <c:valAx>
        <c:axId val="59200640"/>
        <c:scaling>
          <c:orientation val="minMax"/>
          <c:max val="100"/>
        </c:scaling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minorGridlines>
          <c:spPr>
            <a:ln w="3175">
              <a:solidFill>
                <a:srgbClr val="C0C0C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Passante [%]</a:t>
                </a:r>
              </a:p>
            </c:rich>
          </c:tx>
          <c:layout>
            <c:manualLayout>
              <c:xMode val="edge"/>
              <c:yMode val="edge"/>
              <c:x val="0"/>
              <c:y val="0.36440677966101742"/>
            </c:manualLayout>
          </c:layout>
          <c:spPr>
            <a:noFill/>
            <a:ln w="25400">
              <a:noFill/>
            </a:ln>
          </c:spPr>
        </c:title>
        <c:numFmt formatCode="0" sourceLinked="0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46696704"/>
        <c:crosses val="autoZero"/>
        <c:crossBetween val="between"/>
        <c:majorUnit val="10"/>
        <c:minorUnit val="5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109686315063779"/>
          <c:y val="6.7651585924640822E-2"/>
          <c:w val="0.26283350568769392"/>
          <c:h val="0.1731714044219049"/>
        </c:manualLayout>
      </c:layout>
      <c:overlay val="1"/>
      <c:spPr>
        <a:solidFill>
          <a:sysClr val="window" lastClr="FFFFFF"/>
        </a:solidFill>
      </c:spPr>
      <c:txPr>
        <a:bodyPr/>
        <a:lstStyle/>
        <a:p>
          <a:pPr>
            <a:defRPr sz="1600"/>
          </a:pPr>
          <a:endParaRPr lang="it-IT"/>
        </a:p>
      </c:txPr>
    </c:legend>
    <c:plotVisOnly val="1"/>
    <c:dispBlanksAs val="gap"/>
  </c:chart>
  <c:spPr>
    <a:solidFill>
      <a:srgbClr val="CCCC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it-IT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70" workbookViewId="0"/>
  </sheetViews>
  <pageMargins left="0.75" right="0.75" top="1" bottom="1" header="0.5" footer="0.5"/>
  <pageSetup paperSize="9" orientation="landscape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28575" y="0"/>
    <xdr:ext cx="9210675" cy="5619750"/>
    <xdr:graphicFrame macro="">
      <xdr:nvGraphicFramePr>
        <xdr:cNvPr id="2" name="Gra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X304"/>
  <sheetViews>
    <sheetView tabSelected="1" workbookViewId="0">
      <selection activeCell="D5" sqref="D5:I8"/>
    </sheetView>
  </sheetViews>
  <sheetFormatPr defaultRowHeight="12.75"/>
  <cols>
    <col min="7" max="7" width="9.140625" style="1"/>
    <col min="10" max="10" width="9.140625" style="14"/>
    <col min="13" max="21" width="9.140625" hidden="1" customWidth="1"/>
  </cols>
  <sheetData>
    <row r="1" spans="1:24" ht="15.75">
      <c r="A1" s="26"/>
      <c r="B1" s="101" t="s">
        <v>76</v>
      </c>
      <c r="C1" s="102"/>
      <c r="D1" s="102"/>
      <c r="E1" s="102"/>
      <c r="F1" s="102"/>
      <c r="G1" s="102"/>
      <c r="H1" s="102"/>
      <c r="I1" s="102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26"/>
      <c r="W1" s="26"/>
      <c r="X1" s="26"/>
    </row>
    <row r="2" spans="1:24">
      <c r="A2" s="26"/>
      <c r="B2" s="15"/>
      <c r="C2" s="16"/>
      <c r="D2" s="16"/>
      <c r="E2" s="16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26"/>
      <c r="W2" s="26"/>
      <c r="X2" s="26"/>
    </row>
    <row r="3" spans="1:24">
      <c r="A3" s="26"/>
      <c r="B3" s="88" t="s">
        <v>24</v>
      </c>
      <c r="C3" s="94"/>
      <c r="D3" s="103" t="s">
        <v>79</v>
      </c>
      <c r="E3" s="103"/>
      <c r="F3" s="103"/>
      <c r="G3" s="103"/>
      <c r="H3" s="103"/>
      <c r="I3" s="103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26"/>
      <c r="W3" s="26"/>
      <c r="X3" s="26"/>
    </row>
    <row r="4" spans="1:24">
      <c r="A4" s="26"/>
      <c r="B4" s="88" t="s">
        <v>26</v>
      </c>
      <c r="C4" s="94"/>
      <c r="D4" s="104">
        <v>41095</v>
      </c>
      <c r="E4" s="99"/>
      <c r="F4" s="99"/>
      <c r="G4" s="99"/>
      <c r="H4" s="99"/>
      <c r="I4" s="99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26"/>
      <c r="W4" s="26"/>
      <c r="X4" s="26"/>
    </row>
    <row r="5" spans="1:24">
      <c r="A5" s="26"/>
      <c r="B5" s="105" t="s">
        <v>25</v>
      </c>
      <c r="C5" s="106"/>
      <c r="D5" s="107" t="s">
        <v>80</v>
      </c>
      <c r="E5" s="108"/>
      <c r="F5" s="108"/>
      <c r="G5" s="108"/>
      <c r="H5" s="108"/>
      <c r="I5" s="109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26"/>
      <c r="W5" s="26"/>
      <c r="X5" s="26"/>
    </row>
    <row r="6" spans="1:24">
      <c r="A6" s="26"/>
      <c r="B6" s="106"/>
      <c r="C6" s="106"/>
      <c r="D6" s="110"/>
      <c r="E6" s="111"/>
      <c r="F6" s="111"/>
      <c r="G6" s="111"/>
      <c r="H6" s="111"/>
      <c r="I6" s="112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26"/>
      <c r="W6" s="26"/>
      <c r="X6" s="26"/>
    </row>
    <row r="7" spans="1:24">
      <c r="A7" s="26"/>
      <c r="B7" s="106"/>
      <c r="C7" s="106"/>
      <c r="D7" s="110"/>
      <c r="E7" s="111"/>
      <c r="F7" s="111"/>
      <c r="G7" s="111"/>
      <c r="H7" s="111"/>
      <c r="I7" s="112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26"/>
      <c r="W7" s="26"/>
      <c r="X7" s="26"/>
    </row>
    <row r="8" spans="1:24">
      <c r="A8" s="26"/>
      <c r="B8" s="106"/>
      <c r="C8" s="106"/>
      <c r="D8" s="113"/>
      <c r="E8" s="114"/>
      <c r="F8" s="114"/>
      <c r="G8" s="114"/>
      <c r="H8" s="114"/>
      <c r="I8" s="115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26"/>
      <c r="W8" s="26"/>
      <c r="X8" s="26"/>
    </row>
    <row r="9" spans="1:24" ht="13.5">
      <c r="A9" s="26"/>
      <c r="B9" s="86" t="s">
        <v>55</v>
      </c>
      <c r="C9" s="86"/>
      <c r="D9" s="86"/>
      <c r="E9" s="86"/>
      <c r="F9" s="86"/>
      <c r="G9" s="86"/>
      <c r="H9" s="86"/>
      <c r="I9" s="86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26"/>
      <c r="W9" s="26"/>
      <c r="X9" s="26"/>
    </row>
    <row r="10" spans="1:24">
      <c r="A10" s="26"/>
      <c r="B10" s="88" t="s">
        <v>28</v>
      </c>
      <c r="C10" s="94"/>
      <c r="D10" s="94"/>
      <c r="E10" s="99" t="s">
        <v>78</v>
      </c>
      <c r="F10" s="99"/>
      <c r="G10" s="99"/>
      <c r="H10" s="99"/>
      <c r="I10" s="99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26"/>
      <c r="W10" s="26"/>
      <c r="X10" s="26"/>
    </row>
    <row r="11" spans="1:24">
      <c r="A11" s="26"/>
      <c r="B11" s="88" t="s">
        <v>27</v>
      </c>
      <c r="C11" s="94"/>
      <c r="D11" s="94"/>
      <c r="E11" s="77">
        <v>1</v>
      </c>
      <c r="F11" s="88" t="s">
        <v>29</v>
      </c>
      <c r="G11" s="94"/>
      <c r="H11" s="94"/>
      <c r="I11" s="7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26"/>
      <c r="W11" s="26"/>
      <c r="X11" s="26"/>
    </row>
    <row r="12" spans="1:24">
      <c r="A12" s="26"/>
      <c r="B12" s="94" t="s">
        <v>30</v>
      </c>
      <c r="C12" s="94"/>
      <c r="D12" s="94"/>
      <c r="E12" s="99">
        <v>167</v>
      </c>
      <c r="F12" s="99"/>
      <c r="G12" s="99"/>
      <c r="H12" s="99"/>
      <c r="I12" s="99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26"/>
      <c r="W12" s="26"/>
      <c r="X12" s="26"/>
    </row>
    <row r="13" spans="1:24" ht="13.5">
      <c r="A13" s="26"/>
      <c r="B13" s="84" t="s">
        <v>54</v>
      </c>
      <c r="C13" s="84"/>
      <c r="D13" s="84"/>
      <c r="E13" s="84"/>
      <c r="F13" s="84"/>
      <c r="G13" s="84"/>
      <c r="H13" s="84"/>
      <c r="I13" s="84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26"/>
      <c r="W13" s="26"/>
      <c r="X13" s="26"/>
    </row>
    <row r="14" spans="1:24">
      <c r="A14" s="26"/>
      <c r="B14" s="94" t="s">
        <v>31</v>
      </c>
      <c r="C14" s="94"/>
      <c r="D14" s="94"/>
      <c r="E14" s="77"/>
      <c r="F14" s="94" t="s">
        <v>34</v>
      </c>
      <c r="G14" s="94"/>
      <c r="H14" s="94"/>
      <c r="I14" s="7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26"/>
      <c r="W14" s="26"/>
      <c r="X14" s="26"/>
    </row>
    <row r="15" spans="1:24" ht="14.25">
      <c r="A15" s="26"/>
      <c r="B15" s="100" t="s">
        <v>33</v>
      </c>
      <c r="C15" s="94"/>
      <c r="D15" s="94"/>
      <c r="E15" s="77"/>
      <c r="F15" s="94" t="s">
        <v>35</v>
      </c>
      <c r="G15" s="94"/>
      <c r="H15" s="94"/>
      <c r="I15" s="7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26"/>
      <c r="W15" s="26"/>
      <c r="X15" s="26"/>
    </row>
    <row r="16" spans="1:24">
      <c r="A16" s="26"/>
      <c r="B16" s="78" t="s">
        <v>32</v>
      </c>
      <c r="C16" s="77" t="s">
        <v>77</v>
      </c>
      <c r="D16" s="93"/>
      <c r="E16" s="93"/>
      <c r="F16" s="94" t="s">
        <v>36</v>
      </c>
      <c r="G16" s="94"/>
      <c r="H16" s="94"/>
      <c r="I16" s="7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26"/>
      <c r="W16" s="26"/>
      <c r="X16" s="26"/>
    </row>
    <row r="17" spans="1:24">
      <c r="A17" s="26"/>
      <c r="B17" s="21"/>
      <c r="C17" s="21"/>
      <c r="D17" s="21"/>
      <c r="E17" s="21"/>
      <c r="F17" s="21"/>
      <c r="G17" s="21"/>
      <c r="H17" s="21"/>
      <c r="I17" s="21"/>
      <c r="J17" s="17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26"/>
      <c r="W17" s="26"/>
      <c r="X17" s="26"/>
    </row>
    <row r="18" spans="1:24">
      <c r="A18" s="26"/>
      <c r="B18" s="90" t="s">
        <v>58</v>
      </c>
      <c r="C18" s="95"/>
      <c r="D18" s="96"/>
      <c r="E18" s="86" t="s">
        <v>56</v>
      </c>
      <c r="F18" s="86"/>
      <c r="G18" s="83"/>
      <c r="H18" s="84" t="s">
        <v>57</v>
      </c>
      <c r="I18" s="97"/>
      <c r="J18" s="98"/>
      <c r="K18" s="26"/>
      <c r="L18" s="26"/>
      <c r="M18" s="26"/>
      <c r="N18" s="26"/>
      <c r="O18" s="26"/>
      <c r="P18" s="26"/>
      <c r="Q18" s="29"/>
      <c r="R18" s="29"/>
      <c r="S18" s="29"/>
      <c r="T18" s="29"/>
      <c r="U18" s="17"/>
      <c r="V18" s="26"/>
      <c r="W18" s="26"/>
      <c r="X18" s="26"/>
    </row>
    <row r="19" spans="1:24">
      <c r="A19" s="26"/>
      <c r="B19" s="50"/>
      <c r="C19" s="52" t="s">
        <v>7</v>
      </c>
      <c r="D19" s="44" t="s">
        <v>1</v>
      </c>
      <c r="E19" s="50"/>
      <c r="F19" s="52" t="s">
        <v>7</v>
      </c>
      <c r="G19" s="44" t="s">
        <v>1</v>
      </c>
      <c r="H19" s="50"/>
      <c r="I19" s="52" t="s">
        <v>7</v>
      </c>
      <c r="J19" s="44" t="s">
        <v>1</v>
      </c>
      <c r="K19" s="26"/>
      <c r="L19" s="26"/>
      <c r="M19" s="26"/>
      <c r="N19" s="26"/>
      <c r="O19" s="26"/>
      <c r="P19" s="26"/>
      <c r="Q19" s="53"/>
      <c r="R19" s="53"/>
      <c r="S19" s="53"/>
      <c r="T19" s="53"/>
      <c r="U19" s="17"/>
      <c r="V19" s="26"/>
      <c r="W19" s="26"/>
      <c r="X19" s="26"/>
    </row>
    <row r="20" spans="1:24">
      <c r="A20" s="26"/>
      <c r="B20" s="51" t="s">
        <v>59</v>
      </c>
      <c r="C20" s="55" t="e">
        <f>U80</f>
        <v>#DIV/0!</v>
      </c>
      <c r="D20" s="58" t="e">
        <f>2^(-C20)</f>
        <v>#DIV/0!</v>
      </c>
      <c r="E20" s="51" t="s">
        <v>59</v>
      </c>
      <c r="F20" s="55">
        <f>U123</f>
        <v>-2.907142857142857</v>
      </c>
      <c r="G20" s="58">
        <f>2^(-F20)</f>
        <v>7.5013115224440527</v>
      </c>
      <c r="H20" s="51" t="s">
        <v>59</v>
      </c>
      <c r="I20" s="55" t="e">
        <f>U166</f>
        <v>#DIV/0!</v>
      </c>
      <c r="J20" s="79" t="e">
        <f>2^(-I20)</f>
        <v>#DIV/0!</v>
      </c>
      <c r="K20" s="26"/>
      <c r="L20" s="26"/>
      <c r="M20" s="26"/>
      <c r="N20" s="26"/>
      <c r="O20" s="26"/>
      <c r="P20" s="26"/>
      <c r="Q20" s="49"/>
      <c r="R20" s="49"/>
      <c r="S20" s="49"/>
      <c r="T20" s="49"/>
      <c r="U20" s="17"/>
      <c r="V20" s="26"/>
      <c r="W20" s="26"/>
      <c r="X20" s="26"/>
    </row>
    <row r="21" spans="1:24">
      <c r="A21" s="26"/>
      <c r="B21" s="51" t="s">
        <v>60</v>
      </c>
      <c r="C21" s="55" t="e">
        <f>T80</f>
        <v>#DIV/0!</v>
      </c>
      <c r="D21" s="58" t="e">
        <f t="shared" ref="D21:D29" si="0">2^(-C21)</f>
        <v>#DIV/0!</v>
      </c>
      <c r="E21" s="51" t="s">
        <v>60</v>
      </c>
      <c r="F21" s="55">
        <f>T123</f>
        <v>-3.5449999999999999</v>
      </c>
      <c r="G21" s="58">
        <f t="shared" ref="G21:G29" si="1">2^(-F21)</f>
        <v>11.6721627539214</v>
      </c>
      <c r="H21" s="51" t="s">
        <v>60</v>
      </c>
      <c r="I21" s="55" t="e">
        <f>T166</f>
        <v>#DIV/0!</v>
      </c>
      <c r="J21" s="79" t="e">
        <f t="shared" ref="J21:J29" si="2">2^(-I21)</f>
        <v>#DIV/0!</v>
      </c>
      <c r="K21" s="26"/>
      <c r="L21" s="26"/>
      <c r="M21" s="26"/>
      <c r="N21" s="26"/>
      <c r="O21" s="26"/>
      <c r="P21" s="26"/>
      <c r="Q21" s="49"/>
      <c r="R21" s="49"/>
      <c r="S21" s="49"/>
      <c r="T21" s="49"/>
      <c r="U21" s="17"/>
      <c r="V21" s="26"/>
      <c r="W21" s="26"/>
      <c r="X21" s="26"/>
    </row>
    <row r="22" spans="1:24">
      <c r="A22" s="26"/>
      <c r="B22" s="51" t="s">
        <v>61</v>
      </c>
      <c r="C22" s="55" t="e">
        <f>S80</f>
        <v>#DIV/0!</v>
      </c>
      <c r="D22" s="58" t="e">
        <f t="shared" si="0"/>
        <v>#DIV/0!</v>
      </c>
      <c r="E22" s="51" t="s">
        <v>61</v>
      </c>
      <c r="F22" s="55">
        <f>S123</f>
        <v>-4.2980769230769225</v>
      </c>
      <c r="G22" s="58">
        <f t="shared" si="1"/>
        <v>19.67207074352395</v>
      </c>
      <c r="H22" s="51" t="s">
        <v>61</v>
      </c>
      <c r="I22" s="55" t="e">
        <f>S166</f>
        <v>#DIV/0!</v>
      </c>
      <c r="J22" s="79" t="e">
        <f t="shared" si="2"/>
        <v>#DIV/0!</v>
      </c>
      <c r="K22" s="26"/>
      <c r="L22" s="26"/>
      <c r="M22" s="26"/>
      <c r="N22" s="26"/>
      <c r="O22" s="26"/>
      <c r="P22" s="26"/>
      <c r="Q22" s="49"/>
      <c r="R22" s="49"/>
      <c r="S22" s="49"/>
      <c r="T22" s="49"/>
      <c r="U22" s="17"/>
      <c r="V22" s="26"/>
      <c r="W22" s="26"/>
      <c r="X22" s="26"/>
    </row>
    <row r="23" spans="1:24">
      <c r="A23" s="26"/>
      <c r="B23" s="51" t="s">
        <v>75</v>
      </c>
      <c r="C23" s="55" t="e">
        <f>R80</f>
        <v>#DIV/0!</v>
      </c>
      <c r="D23" s="58" t="e">
        <f t="shared" si="0"/>
        <v>#DIV/0!</v>
      </c>
      <c r="E23" s="51" t="s">
        <v>75</v>
      </c>
      <c r="F23" s="55">
        <f>R123</f>
        <v>-5.0724999999999998</v>
      </c>
      <c r="G23" s="58">
        <f t="shared" si="1"/>
        <v>33.649192991808214</v>
      </c>
      <c r="H23" s="51" t="s">
        <v>75</v>
      </c>
      <c r="I23" s="55" t="e">
        <f>R166</f>
        <v>#DIV/0!</v>
      </c>
      <c r="J23" s="79" t="e">
        <f t="shared" si="2"/>
        <v>#DIV/0!</v>
      </c>
      <c r="K23" s="26"/>
      <c r="L23" s="26"/>
      <c r="M23" s="26"/>
      <c r="N23" s="26"/>
      <c r="O23" s="26"/>
      <c r="P23" s="26"/>
      <c r="Q23" s="49"/>
      <c r="R23" s="49"/>
      <c r="S23" s="49"/>
      <c r="T23" s="49"/>
      <c r="U23" s="17"/>
      <c r="V23" s="26"/>
      <c r="W23" s="26"/>
      <c r="X23" s="26"/>
    </row>
    <row r="24" spans="1:24">
      <c r="A24" s="26"/>
      <c r="B24" s="51" t="s">
        <v>62</v>
      </c>
      <c r="C24" s="56" t="e">
        <f>Q80</f>
        <v>#DIV/0!</v>
      </c>
      <c r="D24" s="58" t="e">
        <f t="shared" si="0"/>
        <v>#DIV/0!</v>
      </c>
      <c r="E24" s="51" t="s">
        <v>62</v>
      </c>
      <c r="F24" s="55">
        <f>Q123</f>
        <v>-5.4899999999999993</v>
      </c>
      <c r="G24" s="58">
        <f t="shared" si="1"/>
        <v>44.942236023615877</v>
      </c>
      <c r="H24" s="51" t="s">
        <v>62</v>
      </c>
      <c r="I24" s="55" t="e">
        <f>Q166</f>
        <v>#DIV/0!</v>
      </c>
      <c r="J24" s="79" t="e">
        <f t="shared" si="2"/>
        <v>#DIV/0!</v>
      </c>
      <c r="K24" s="26"/>
      <c r="L24" s="26"/>
      <c r="M24" s="26"/>
      <c r="N24" s="26"/>
      <c r="O24" s="26"/>
      <c r="P24" s="26"/>
      <c r="Q24" s="49"/>
      <c r="R24" s="49"/>
      <c r="S24" s="49"/>
      <c r="T24" s="49"/>
      <c r="U24" s="17"/>
      <c r="V24" s="26"/>
      <c r="W24" s="26"/>
      <c r="X24" s="26"/>
    </row>
    <row r="25" spans="1:24">
      <c r="A25" s="26"/>
      <c r="B25" s="51" t="s">
        <v>63</v>
      </c>
      <c r="C25" s="55" t="e">
        <f>P80</f>
        <v>#DIV/0!</v>
      </c>
      <c r="D25" s="58" t="e">
        <f t="shared" si="0"/>
        <v>#DIV/0!</v>
      </c>
      <c r="E25" s="51" t="s">
        <v>63</v>
      </c>
      <c r="F25" s="55">
        <f>P123</f>
        <v>-6.0166666666666657</v>
      </c>
      <c r="G25" s="58">
        <f t="shared" si="1"/>
        <v>64.743644179323013</v>
      </c>
      <c r="H25" s="51" t="s">
        <v>63</v>
      </c>
      <c r="I25" s="55" t="e">
        <f>P166</f>
        <v>#DIV/0!</v>
      </c>
      <c r="J25" s="79" t="e">
        <f t="shared" si="2"/>
        <v>#DIV/0!</v>
      </c>
      <c r="K25" s="26"/>
      <c r="L25" s="26"/>
      <c r="M25" s="26"/>
      <c r="N25" s="26"/>
      <c r="O25" s="26"/>
      <c r="P25" s="26"/>
      <c r="Q25" s="49"/>
      <c r="R25" s="49"/>
      <c r="S25" s="49"/>
      <c r="T25" s="49"/>
      <c r="U25" s="17"/>
      <c r="V25" s="26"/>
      <c r="W25" s="26"/>
      <c r="X25" s="26"/>
    </row>
    <row r="26" spans="1:24">
      <c r="A26" s="26"/>
      <c r="B26" s="51" t="s">
        <v>64</v>
      </c>
      <c r="C26" s="55" t="e">
        <f>O80</f>
        <v>#DIV/0!</v>
      </c>
      <c r="D26" s="58" t="e">
        <f t="shared" si="0"/>
        <v>#DIV/0!</v>
      </c>
      <c r="E26" s="51" t="s">
        <v>64</v>
      </c>
      <c r="F26" s="55">
        <f>O123</f>
        <v>-7.4270833333333321</v>
      </c>
      <c r="G26" s="58">
        <f t="shared" si="1"/>
        <v>172.09761971276512</v>
      </c>
      <c r="H26" s="51" t="s">
        <v>64</v>
      </c>
      <c r="I26" s="55" t="e">
        <f>O166</f>
        <v>#DIV/0!</v>
      </c>
      <c r="J26" s="79" t="e">
        <f t="shared" si="2"/>
        <v>#DIV/0!</v>
      </c>
      <c r="K26" s="26"/>
      <c r="L26" s="26"/>
      <c r="M26" s="26"/>
      <c r="N26" s="26"/>
      <c r="O26" s="26"/>
      <c r="P26" s="26"/>
      <c r="Q26" s="49"/>
      <c r="R26" s="49"/>
      <c r="S26" s="49"/>
      <c r="T26" s="49"/>
      <c r="U26" s="17"/>
      <c r="V26" s="26"/>
      <c r="W26" s="26"/>
      <c r="X26" s="26"/>
    </row>
    <row r="27" spans="1:24">
      <c r="A27" s="26"/>
      <c r="B27" s="51" t="s">
        <v>65</v>
      </c>
      <c r="C27" s="55" t="e">
        <f>N80</f>
        <v>#DIV/0!</v>
      </c>
      <c r="D27" s="58" t="e">
        <f t="shared" si="0"/>
        <v>#DIV/0!</v>
      </c>
      <c r="E27" s="51" t="s">
        <v>65</v>
      </c>
      <c r="F27" s="55">
        <f>N123</f>
        <v>-8.2674999999999983</v>
      </c>
      <c r="G27" s="58">
        <f t="shared" si="1"/>
        <v>308.15235361896606</v>
      </c>
      <c r="H27" s="51" t="s">
        <v>65</v>
      </c>
      <c r="I27" s="55" t="e">
        <f>N166</f>
        <v>#DIV/0!</v>
      </c>
      <c r="J27" s="79" t="e">
        <f t="shared" si="2"/>
        <v>#DIV/0!</v>
      </c>
      <c r="K27" s="26"/>
      <c r="L27" s="26"/>
      <c r="M27" s="26"/>
      <c r="N27" s="26"/>
      <c r="O27" s="26"/>
      <c r="P27" s="26"/>
      <c r="Q27" s="49"/>
      <c r="R27" s="49"/>
      <c r="S27" s="49"/>
      <c r="T27" s="49"/>
      <c r="U27" s="17"/>
      <c r="V27" s="26"/>
      <c r="W27" s="26"/>
      <c r="X27" s="26"/>
    </row>
    <row r="28" spans="1:24">
      <c r="A28" s="26"/>
      <c r="B28" s="51" t="s">
        <v>66</v>
      </c>
      <c r="C28" s="55" t="e">
        <f>M80</f>
        <v>#DIV/0!</v>
      </c>
      <c r="D28" s="58" t="e">
        <f t="shared" si="0"/>
        <v>#DIV/0!</v>
      </c>
      <c r="E28" s="51" t="s">
        <v>66</v>
      </c>
      <c r="F28" s="55">
        <f>M123</f>
        <v>-8.8149999999999995</v>
      </c>
      <c r="G28" s="58">
        <f t="shared" si="1"/>
        <v>450.38032687228696</v>
      </c>
      <c r="H28" s="51" t="s">
        <v>66</v>
      </c>
      <c r="I28" s="55" t="e">
        <f>M166</f>
        <v>#DIV/0!</v>
      </c>
      <c r="J28" s="79" t="e">
        <f t="shared" si="2"/>
        <v>#DIV/0!</v>
      </c>
      <c r="K28" s="26"/>
      <c r="L28" s="26"/>
      <c r="M28" s="26"/>
      <c r="N28" s="26"/>
      <c r="O28" s="26"/>
      <c r="P28" s="26"/>
      <c r="Q28" s="49"/>
      <c r="R28" s="49"/>
      <c r="S28" s="49"/>
      <c r="T28" s="49"/>
      <c r="U28" s="17"/>
      <c r="V28" s="26"/>
      <c r="W28" s="26"/>
      <c r="X28" s="26"/>
    </row>
    <row r="29" spans="1:24">
      <c r="A29" s="26"/>
      <c r="B29" s="51" t="s">
        <v>74</v>
      </c>
      <c r="C29" s="69" t="e">
        <f>F200</f>
        <v>#DIV/0!</v>
      </c>
      <c r="D29" s="58" t="e">
        <f t="shared" si="0"/>
        <v>#DIV/0!</v>
      </c>
      <c r="E29" s="51" t="s">
        <v>74</v>
      </c>
      <c r="F29" s="69">
        <f>F235</f>
        <v>-5.8068862275449096</v>
      </c>
      <c r="G29" s="58">
        <f t="shared" si="1"/>
        <v>55.9818099952113</v>
      </c>
      <c r="H29" s="51" t="s">
        <v>74</v>
      </c>
      <c r="I29" s="69" t="e">
        <f>F270</f>
        <v>#DIV/0!</v>
      </c>
      <c r="J29" s="79" t="e">
        <f t="shared" si="2"/>
        <v>#DIV/0!</v>
      </c>
      <c r="K29" s="26"/>
      <c r="L29" s="26"/>
      <c r="M29" s="26"/>
      <c r="N29" s="26"/>
      <c r="O29" s="26"/>
      <c r="P29" s="26"/>
      <c r="Q29" s="49"/>
      <c r="R29" s="49"/>
      <c r="S29" s="49"/>
      <c r="T29" s="49"/>
      <c r="U29" s="17"/>
      <c r="V29" s="26"/>
      <c r="W29" s="26"/>
      <c r="X29" s="26"/>
    </row>
    <row r="30" spans="1:24">
      <c r="A30" s="26"/>
      <c r="B30" s="92" t="s">
        <v>67</v>
      </c>
      <c r="C30" s="83"/>
      <c r="D30" s="57" t="e">
        <f>G200</f>
        <v>#DIV/0!</v>
      </c>
      <c r="E30" s="92" t="s">
        <v>67</v>
      </c>
      <c r="F30" s="83"/>
      <c r="G30" s="57">
        <f>G235</f>
        <v>2.3721305777873596</v>
      </c>
      <c r="H30" s="92" t="s">
        <v>67</v>
      </c>
      <c r="I30" s="83"/>
      <c r="J30" s="70" t="e">
        <f>G270</f>
        <v>#DIV/0!</v>
      </c>
      <c r="K30" s="26"/>
      <c r="L30" s="26"/>
      <c r="M30" s="26"/>
      <c r="N30" s="26"/>
      <c r="O30" s="26"/>
      <c r="P30" s="26"/>
      <c r="Q30" s="49"/>
      <c r="R30" s="49"/>
      <c r="S30" s="49"/>
      <c r="T30" s="49"/>
      <c r="U30" s="17"/>
      <c r="V30" s="26"/>
      <c r="W30" s="26"/>
      <c r="X30" s="26"/>
    </row>
    <row r="31" spans="1:24">
      <c r="A31" s="26"/>
      <c r="B31" s="92" t="s">
        <v>68</v>
      </c>
      <c r="C31" s="83"/>
      <c r="D31" s="57" t="e">
        <f>H200</f>
        <v>#DIV/0!</v>
      </c>
      <c r="E31" s="92" t="s">
        <v>68</v>
      </c>
      <c r="F31" s="83"/>
      <c r="G31" s="57">
        <f>H235</f>
        <v>0.70746738889642313</v>
      </c>
      <c r="H31" s="92" t="s">
        <v>68</v>
      </c>
      <c r="I31" s="83"/>
      <c r="J31" s="57" t="e">
        <f>H270</f>
        <v>#DIV/0!</v>
      </c>
      <c r="K31" s="26"/>
      <c r="L31" s="26"/>
      <c r="M31" s="26"/>
      <c r="N31" s="26"/>
      <c r="O31" s="26"/>
      <c r="P31" s="26"/>
      <c r="Q31" s="49"/>
      <c r="R31" s="49"/>
      <c r="S31" s="49"/>
      <c r="T31" s="49"/>
      <c r="U31" s="17"/>
      <c r="V31" s="26"/>
      <c r="W31" s="26"/>
      <c r="X31" s="26"/>
    </row>
    <row r="32" spans="1:24">
      <c r="A32" s="26"/>
      <c r="B32" s="92" t="s">
        <v>69</v>
      </c>
      <c r="C32" s="83"/>
      <c r="D32" s="57" t="e">
        <f>I200</f>
        <v>#DIV/0!</v>
      </c>
      <c r="E32" s="92" t="s">
        <v>69</v>
      </c>
      <c r="F32" s="83"/>
      <c r="G32" s="57">
        <f>I235</f>
        <v>3.9832940028285346</v>
      </c>
      <c r="H32" s="92" t="s">
        <v>69</v>
      </c>
      <c r="I32" s="83"/>
      <c r="J32" s="57" t="e">
        <f>I270</f>
        <v>#DIV/0!</v>
      </c>
      <c r="K32" s="26"/>
      <c r="L32" s="26"/>
      <c r="M32" s="26"/>
      <c r="N32" s="26"/>
      <c r="O32" s="26"/>
      <c r="P32" s="26"/>
      <c r="Q32" s="49"/>
      <c r="R32" s="49"/>
      <c r="S32" s="49"/>
      <c r="T32" s="49"/>
      <c r="U32" s="17"/>
      <c r="V32" s="26"/>
      <c r="W32" s="26"/>
      <c r="X32" s="26"/>
    </row>
    <row r="33" spans="1:24">
      <c r="A33" s="26"/>
      <c r="B33" s="88" t="s">
        <v>70</v>
      </c>
      <c r="C33" s="89"/>
      <c r="D33" s="71" t="e">
        <f>SUM(H39:H57)</f>
        <v>#DIV/0!</v>
      </c>
      <c r="E33" s="88" t="s">
        <v>70</v>
      </c>
      <c r="F33" s="89"/>
      <c r="G33" s="71">
        <f>SUM(H82:H100)</f>
        <v>96.407185628742525</v>
      </c>
      <c r="H33" s="88" t="s">
        <v>70</v>
      </c>
      <c r="I33" s="89"/>
      <c r="J33" s="71" t="e">
        <f>SUM(H125:H143)</f>
        <v>#DIV/0!</v>
      </c>
      <c r="K33" s="26"/>
      <c r="L33" s="26"/>
      <c r="M33" s="26"/>
      <c r="N33" s="26"/>
      <c r="O33" s="26"/>
      <c r="P33" s="26"/>
      <c r="Q33" s="54"/>
      <c r="R33" s="54"/>
      <c r="S33" s="54"/>
      <c r="T33" s="54"/>
      <c r="U33" s="17"/>
      <c r="V33" s="26"/>
      <c r="W33" s="26"/>
      <c r="X33" s="26"/>
    </row>
    <row r="34" spans="1:24">
      <c r="A34" s="26"/>
      <c r="B34" s="88" t="s">
        <v>71</v>
      </c>
      <c r="C34" s="89"/>
      <c r="D34" s="72" t="e">
        <f>SUM(H58:H67)</f>
        <v>#DIV/0!</v>
      </c>
      <c r="E34" s="88" t="s">
        <v>71</v>
      </c>
      <c r="F34" s="89"/>
      <c r="G34" s="72">
        <f>SUM(H101:H110)</f>
        <v>3.5928143712574854</v>
      </c>
      <c r="H34" s="88" t="s">
        <v>71</v>
      </c>
      <c r="I34" s="89"/>
      <c r="J34" s="72" t="e">
        <f>SUM(H144:H153)</f>
        <v>#DIV/0!</v>
      </c>
      <c r="K34" s="26"/>
      <c r="L34" s="26"/>
      <c r="M34" s="26"/>
      <c r="N34" s="26"/>
      <c r="O34" s="26"/>
      <c r="P34" s="26"/>
      <c r="Q34" s="47"/>
      <c r="R34" s="47"/>
      <c r="S34" s="47"/>
      <c r="T34" s="47"/>
      <c r="U34" s="17"/>
      <c r="V34" s="26"/>
      <c r="W34" s="26"/>
      <c r="X34" s="26"/>
    </row>
    <row r="35" spans="1:24">
      <c r="A35" s="26"/>
      <c r="B35" s="88" t="s">
        <v>72</v>
      </c>
      <c r="C35" s="89"/>
      <c r="D35" s="72" t="e">
        <f>SUM(H68:H75)/100</f>
        <v>#DIV/0!</v>
      </c>
      <c r="E35" s="88" t="s">
        <v>72</v>
      </c>
      <c r="F35" s="89"/>
      <c r="G35" s="72">
        <f>SUM(H112:H119)/100</f>
        <v>0</v>
      </c>
      <c r="H35" s="88" t="s">
        <v>72</v>
      </c>
      <c r="I35" s="89"/>
      <c r="J35" s="72" t="e">
        <f>SUM(H154:H161)/100</f>
        <v>#DIV/0!</v>
      </c>
      <c r="K35" s="26"/>
      <c r="L35" s="26"/>
      <c r="M35" s="26"/>
      <c r="N35" s="26"/>
      <c r="O35" s="26"/>
      <c r="P35" s="26"/>
      <c r="Q35" s="47"/>
      <c r="R35" s="47"/>
      <c r="S35" s="47"/>
      <c r="T35" s="47"/>
      <c r="U35" s="17"/>
      <c r="V35" s="26"/>
      <c r="W35" s="26"/>
      <c r="X35" s="26"/>
    </row>
    <row r="36" spans="1:24">
      <c r="A36" s="26"/>
      <c r="B36" s="88" t="s">
        <v>73</v>
      </c>
      <c r="C36" s="89"/>
      <c r="D36" s="72" t="e">
        <f>SUM(H76:H79)/100</f>
        <v>#DIV/0!</v>
      </c>
      <c r="E36" s="88" t="s">
        <v>73</v>
      </c>
      <c r="F36" s="89"/>
      <c r="G36" s="72">
        <f>SUM(H119:H122)/100</f>
        <v>0</v>
      </c>
      <c r="H36" s="88" t="s">
        <v>73</v>
      </c>
      <c r="I36" s="89"/>
      <c r="J36" s="72" t="e">
        <f>SUM(H162:H165)/100</f>
        <v>#DIV/0!</v>
      </c>
      <c r="K36" s="26"/>
      <c r="L36" s="26"/>
      <c r="M36" s="26"/>
      <c r="N36" s="26"/>
      <c r="O36" s="26"/>
      <c r="P36" s="26"/>
      <c r="Q36" s="47"/>
      <c r="R36" s="47"/>
      <c r="S36" s="47"/>
      <c r="T36" s="47"/>
      <c r="U36" s="17"/>
      <c r="V36" s="26"/>
      <c r="W36" s="26"/>
      <c r="X36" s="26"/>
    </row>
    <row r="37" spans="1:24">
      <c r="A37" s="26"/>
      <c r="B37" s="21"/>
      <c r="C37" s="21"/>
      <c r="D37" s="21"/>
      <c r="E37" s="21"/>
      <c r="F37" s="21"/>
      <c r="G37" s="21"/>
      <c r="H37" s="21"/>
      <c r="I37" s="21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26"/>
      <c r="W37" s="26"/>
      <c r="X37" s="26"/>
    </row>
    <row r="38" spans="1:24">
      <c r="A38" s="26"/>
      <c r="B38" s="90" t="s">
        <v>23</v>
      </c>
      <c r="C38" s="91"/>
      <c r="D38" s="23" t="s">
        <v>53</v>
      </c>
      <c r="E38" s="22" t="s">
        <v>0</v>
      </c>
      <c r="F38" s="22" t="s">
        <v>1</v>
      </c>
      <c r="G38" s="22" t="s">
        <v>2</v>
      </c>
      <c r="H38" s="22" t="s">
        <v>3</v>
      </c>
      <c r="I38" s="22" t="s">
        <v>4</v>
      </c>
      <c r="J38" s="17"/>
      <c r="K38" s="26"/>
      <c r="L38" s="26"/>
      <c r="M38" s="17"/>
      <c r="N38" s="17"/>
      <c r="O38" s="17"/>
      <c r="P38" s="17"/>
      <c r="Q38" s="17"/>
      <c r="R38" s="17"/>
      <c r="S38" s="17"/>
      <c r="T38" s="17"/>
      <c r="U38" s="17"/>
      <c r="V38" s="26"/>
      <c r="W38" s="26"/>
      <c r="X38" s="26"/>
    </row>
    <row r="39" spans="1:24">
      <c r="A39" s="26"/>
      <c r="B39" s="82" t="s">
        <v>37</v>
      </c>
      <c r="C39" s="83"/>
      <c r="D39" s="18">
        <v>-10</v>
      </c>
      <c r="E39" s="7">
        <v>0</v>
      </c>
      <c r="F39" s="11">
        <f t="shared" ref="F39:F79" si="3">2^(-D39)</f>
        <v>1024</v>
      </c>
      <c r="G39" s="8" t="e">
        <f t="shared" ref="G39:G79" si="4">H39/100</f>
        <v>#DIV/0!</v>
      </c>
      <c r="H39" s="8" t="e">
        <f t="shared" ref="H39:H79" si="5">(H82+H125)/2</f>
        <v>#DIV/0!</v>
      </c>
      <c r="I39" s="8" t="e">
        <f t="shared" ref="I39:I79" si="6">I40+H39</f>
        <v>#DIV/0!</v>
      </c>
      <c r="J39" s="27"/>
      <c r="K39" s="26"/>
      <c r="L39" s="26"/>
      <c r="M39" s="46" t="e">
        <f>IF(AND(I39&gt;=90,I40&lt;90),D39-0.5-(I39-90)*(-0.5/(I39-I40)),"")</f>
        <v>#DIV/0!</v>
      </c>
      <c r="N39" s="46" t="e">
        <f>IF(AND(I39&gt;=84,I40&lt;84),D39-0.5-(I39-84)*(-0.5/(I39-I40)),"")</f>
        <v>#DIV/0!</v>
      </c>
      <c r="O39" s="46" t="e">
        <f>IF(AND(I39&gt;=75,I40&lt;75),D39-0.5-(I39-75)*(-0.5/(I39-I40)),"")</f>
        <v>#DIV/0!</v>
      </c>
      <c r="P39" s="46" t="e">
        <f>IF(AND(I39&gt;=50,I40&lt;50),D39-0.5-(I39-50)*(-0.5/(I39-I40)),"")</f>
        <v>#DIV/0!</v>
      </c>
      <c r="Q39" s="46" t="e">
        <f>IF(AND(I39&gt;=40,I40&lt;40),D39-0.5-(I39-40)*(-0.5/(I39-I40)),"")</f>
        <v>#DIV/0!</v>
      </c>
      <c r="R39" s="46" t="e">
        <f>IF(AND(I39&gt;=35,I40&lt;35),D39-0.5-(I39-35)*(-0.5/(I39-I40)),"")</f>
        <v>#DIV/0!</v>
      </c>
      <c r="S39" s="46" t="e">
        <f>IF(AND(I39&gt;=25,I40&lt;25),D39-0.5-(I39-25)*(-0.5/(I39-I40)),"")</f>
        <v>#DIV/0!</v>
      </c>
      <c r="T39" s="46" t="e">
        <f>IF(AND(I39&gt;=16,I40&lt;16),D39-0.5-(I39-16)*(-0.5/(I39-I40)),"")</f>
        <v>#DIV/0!</v>
      </c>
      <c r="U39" s="46" t="e">
        <f>IF(AND(I39&gt;=10,I40&lt;10),D39-0.5-(I39-10)*(-0.5/(I39-I40)),"")</f>
        <v>#DIV/0!</v>
      </c>
      <c r="V39" s="26"/>
      <c r="W39" s="26"/>
      <c r="X39" s="26"/>
    </row>
    <row r="40" spans="1:24">
      <c r="A40" s="26"/>
      <c r="B40" s="82" t="s">
        <v>42</v>
      </c>
      <c r="C40" s="83"/>
      <c r="D40" s="19">
        <v>-9.5</v>
      </c>
      <c r="E40" s="7">
        <v>0</v>
      </c>
      <c r="F40" s="3">
        <f t="shared" si="3"/>
        <v>724.0773439350246</v>
      </c>
      <c r="G40" s="8" t="e">
        <f t="shared" si="4"/>
        <v>#DIV/0!</v>
      </c>
      <c r="H40" s="8" t="e">
        <f t="shared" si="5"/>
        <v>#DIV/0!</v>
      </c>
      <c r="I40" s="8" t="e">
        <f t="shared" si="6"/>
        <v>#DIV/0!</v>
      </c>
      <c r="J40" s="27"/>
      <c r="K40" s="26"/>
      <c r="L40" s="26"/>
      <c r="M40" s="46" t="e">
        <f t="shared" ref="M40:M79" si="7">IF(AND(I40&gt;=90,I41&lt;90),D40-0.5-(I40-90)*(-0.5/(I40-I41)),"")</f>
        <v>#DIV/0!</v>
      </c>
      <c r="N40" s="46" t="e">
        <f t="shared" ref="N40:N79" si="8">IF(AND(I40&gt;=84,I41&lt;84),D40-0.5-(I40-84)*(-0.5/(I40-I41)),"")</f>
        <v>#DIV/0!</v>
      </c>
      <c r="O40" s="46" t="e">
        <f t="shared" ref="O40:O79" si="9">IF(AND(I40&gt;=75,I41&lt;75),D40-0.5-(I40-75)*(-0.5/(I40-I41)),"")</f>
        <v>#DIV/0!</v>
      </c>
      <c r="P40" s="46" t="e">
        <f t="shared" ref="P40:P79" si="10">IF(AND(I40&gt;=50,I41&lt;50),D40-0.5-(I40-50)*(-0.5/(I40-I41)),"")</f>
        <v>#DIV/0!</v>
      </c>
      <c r="Q40" s="46" t="e">
        <f t="shared" ref="Q40:Q79" si="11">IF(AND(I40&gt;=40,I41&lt;40),D40-0.5-(I40-40)*(-0.5/(I40-I41)),"")</f>
        <v>#DIV/0!</v>
      </c>
      <c r="R40" s="46" t="e">
        <f t="shared" ref="R40:R79" si="12">IF(AND(I40&gt;=35,I41&lt;35),D40-0.5-(I40-35)*(-0.5/(I40-I41)),"")</f>
        <v>#DIV/0!</v>
      </c>
      <c r="S40" s="46" t="e">
        <f t="shared" ref="S40:S79" si="13">IF(AND(I40&gt;=25,I41&lt;25),D40-0.5-(I40-25)*(-0.5/(I40-I41)),"")</f>
        <v>#DIV/0!</v>
      </c>
      <c r="T40" s="46" t="e">
        <f t="shared" ref="T40:T79" si="14">IF(AND(I40&gt;=16,I41&lt;16),D40-0.5-(I40-16)*(-0.5/(I40-I41)),"")</f>
        <v>#DIV/0!</v>
      </c>
      <c r="U40" s="46" t="e">
        <f t="shared" ref="U40:U79" si="15">IF(AND(I40&gt;=10,I41&lt;10),D40-0.5-(I40-10)*(-0.5/(I40-I41)),"")</f>
        <v>#DIV/0!</v>
      </c>
      <c r="V40" s="26"/>
      <c r="W40" s="26"/>
      <c r="X40" s="26"/>
    </row>
    <row r="41" spans="1:24">
      <c r="A41" s="26"/>
      <c r="B41" s="82" t="s">
        <v>42</v>
      </c>
      <c r="C41" s="83"/>
      <c r="D41" s="20">
        <v>-9</v>
      </c>
      <c r="E41" s="7">
        <v>0</v>
      </c>
      <c r="F41" s="11">
        <f t="shared" si="3"/>
        <v>512</v>
      </c>
      <c r="G41" s="8" t="e">
        <f t="shared" si="4"/>
        <v>#DIV/0!</v>
      </c>
      <c r="H41" s="8" t="e">
        <f t="shared" si="5"/>
        <v>#DIV/0!</v>
      </c>
      <c r="I41" s="8" t="e">
        <f t="shared" si="6"/>
        <v>#DIV/0!</v>
      </c>
      <c r="J41" s="27"/>
      <c r="K41" s="26"/>
      <c r="L41" s="26"/>
      <c r="M41" s="46" t="e">
        <f t="shared" si="7"/>
        <v>#DIV/0!</v>
      </c>
      <c r="N41" s="46" t="e">
        <f t="shared" si="8"/>
        <v>#DIV/0!</v>
      </c>
      <c r="O41" s="46" t="e">
        <f t="shared" si="9"/>
        <v>#DIV/0!</v>
      </c>
      <c r="P41" s="46" t="e">
        <f t="shared" si="10"/>
        <v>#DIV/0!</v>
      </c>
      <c r="Q41" s="46" t="e">
        <f t="shared" si="11"/>
        <v>#DIV/0!</v>
      </c>
      <c r="R41" s="46" t="e">
        <f t="shared" si="12"/>
        <v>#DIV/0!</v>
      </c>
      <c r="S41" s="46" t="e">
        <f t="shared" si="13"/>
        <v>#DIV/0!</v>
      </c>
      <c r="T41" s="46" t="e">
        <f t="shared" si="14"/>
        <v>#DIV/0!</v>
      </c>
      <c r="U41" s="46" t="e">
        <f t="shared" si="15"/>
        <v>#DIV/0!</v>
      </c>
      <c r="V41" s="26"/>
      <c r="W41" s="26"/>
      <c r="X41" s="26"/>
    </row>
    <row r="42" spans="1:24">
      <c r="A42" s="26"/>
      <c r="B42" s="82" t="s">
        <v>38</v>
      </c>
      <c r="C42" s="83"/>
      <c r="D42" s="20">
        <f t="shared" ref="D42:D79" si="16">D41+0.5</f>
        <v>-8.5</v>
      </c>
      <c r="E42" s="7">
        <v>0</v>
      </c>
      <c r="F42" s="11">
        <f t="shared" si="3"/>
        <v>362.0386719675123</v>
      </c>
      <c r="G42" s="8" t="e">
        <f t="shared" si="4"/>
        <v>#DIV/0!</v>
      </c>
      <c r="H42" s="8" t="e">
        <f t="shared" si="5"/>
        <v>#DIV/0!</v>
      </c>
      <c r="I42" s="8" t="e">
        <f t="shared" si="6"/>
        <v>#DIV/0!</v>
      </c>
      <c r="J42" s="27"/>
      <c r="K42" s="26"/>
      <c r="L42" s="26"/>
      <c r="M42" s="46" t="e">
        <f t="shared" si="7"/>
        <v>#DIV/0!</v>
      </c>
      <c r="N42" s="46" t="e">
        <f t="shared" si="8"/>
        <v>#DIV/0!</v>
      </c>
      <c r="O42" s="46" t="e">
        <f t="shared" si="9"/>
        <v>#DIV/0!</v>
      </c>
      <c r="P42" s="46" t="e">
        <f t="shared" si="10"/>
        <v>#DIV/0!</v>
      </c>
      <c r="Q42" s="46" t="e">
        <f t="shared" si="11"/>
        <v>#DIV/0!</v>
      </c>
      <c r="R42" s="46" t="e">
        <f t="shared" si="12"/>
        <v>#DIV/0!</v>
      </c>
      <c r="S42" s="46" t="e">
        <f t="shared" si="13"/>
        <v>#DIV/0!</v>
      </c>
      <c r="T42" s="46" t="e">
        <f t="shared" si="14"/>
        <v>#DIV/0!</v>
      </c>
      <c r="U42" s="46" t="e">
        <f t="shared" si="15"/>
        <v>#DIV/0!</v>
      </c>
      <c r="V42" s="26"/>
      <c r="W42" s="26"/>
      <c r="X42" s="26"/>
    </row>
    <row r="43" spans="1:24">
      <c r="A43" s="26"/>
      <c r="B43" s="82" t="s">
        <v>38</v>
      </c>
      <c r="C43" s="83"/>
      <c r="D43" s="20">
        <f t="shared" si="16"/>
        <v>-8</v>
      </c>
      <c r="E43" s="7">
        <v>0</v>
      </c>
      <c r="F43" s="11">
        <f t="shared" si="3"/>
        <v>256</v>
      </c>
      <c r="G43" s="8" t="e">
        <f t="shared" si="4"/>
        <v>#DIV/0!</v>
      </c>
      <c r="H43" s="8" t="e">
        <f t="shared" si="5"/>
        <v>#DIV/0!</v>
      </c>
      <c r="I43" s="8" t="e">
        <f t="shared" si="6"/>
        <v>#DIV/0!</v>
      </c>
      <c r="J43" s="27"/>
      <c r="K43" s="26"/>
      <c r="L43" s="26"/>
      <c r="M43" s="46" t="e">
        <f t="shared" si="7"/>
        <v>#DIV/0!</v>
      </c>
      <c r="N43" s="46" t="e">
        <f t="shared" si="8"/>
        <v>#DIV/0!</v>
      </c>
      <c r="O43" s="46" t="e">
        <f t="shared" si="9"/>
        <v>#DIV/0!</v>
      </c>
      <c r="P43" s="46" t="e">
        <f t="shared" si="10"/>
        <v>#DIV/0!</v>
      </c>
      <c r="Q43" s="46" t="e">
        <f t="shared" si="11"/>
        <v>#DIV/0!</v>
      </c>
      <c r="R43" s="46" t="e">
        <f t="shared" si="12"/>
        <v>#DIV/0!</v>
      </c>
      <c r="S43" s="46" t="e">
        <f t="shared" si="13"/>
        <v>#DIV/0!</v>
      </c>
      <c r="T43" s="46" t="e">
        <f t="shared" si="14"/>
        <v>#DIV/0!</v>
      </c>
      <c r="U43" s="46" t="e">
        <f t="shared" si="15"/>
        <v>#DIV/0!</v>
      </c>
      <c r="V43" s="26"/>
      <c r="W43" s="26"/>
      <c r="X43" s="26"/>
    </row>
    <row r="44" spans="1:24">
      <c r="A44" s="26"/>
      <c r="B44" s="82" t="s">
        <v>41</v>
      </c>
      <c r="C44" s="83"/>
      <c r="D44" s="20">
        <f t="shared" si="16"/>
        <v>-7.5</v>
      </c>
      <c r="E44" s="7">
        <v>0</v>
      </c>
      <c r="F44" s="11">
        <f t="shared" si="3"/>
        <v>181.01933598375612</v>
      </c>
      <c r="G44" s="8" t="e">
        <f t="shared" si="4"/>
        <v>#DIV/0!</v>
      </c>
      <c r="H44" s="8" t="e">
        <f t="shared" si="5"/>
        <v>#DIV/0!</v>
      </c>
      <c r="I44" s="8" t="e">
        <f t="shared" si="6"/>
        <v>#DIV/0!</v>
      </c>
      <c r="J44" s="27"/>
      <c r="K44" s="26"/>
      <c r="L44" s="26"/>
      <c r="M44" s="46" t="e">
        <f t="shared" si="7"/>
        <v>#DIV/0!</v>
      </c>
      <c r="N44" s="46" t="e">
        <f t="shared" si="8"/>
        <v>#DIV/0!</v>
      </c>
      <c r="O44" s="46" t="e">
        <f t="shared" si="9"/>
        <v>#DIV/0!</v>
      </c>
      <c r="P44" s="46" t="e">
        <f t="shared" si="10"/>
        <v>#DIV/0!</v>
      </c>
      <c r="Q44" s="46" t="e">
        <f t="shared" si="11"/>
        <v>#DIV/0!</v>
      </c>
      <c r="R44" s="46" t="e">
        <f t="shared" si="12"/>
        <v>#DIV/0!</v>
      </c>
      <c r="S44" s="46" t="e">
        <f t="shared" si="13"/>
        <v>#DIV/0!</v>
      </c>
      <c r="T44" s="46" t="e">
        <f t="shared" si="14"/>
        <v>#DIV/0!</v>
      </c>
      <c r="U44" s="46" t="e">
        <f t="shared" si="15"/>
        <v>#DIV/0!</v>
      </c>
      <c r="V44" s="26"/>
      <c r="W44" s="26"/>
      <c r="X44" s="26"/>
    </row>
    <row r="45" spans="1:24">
      <c r="A45" s="26"/>
      <c r="B45" s="82" t="s">
        <v>41</v>
      </c>
      <c r="C45" s="83"/>
      <c r="D45" s="20">
        <f t="shared" si="16"/>
        <v>-7</v>
      </c>
      <c r="E45" s="7">
        <v>0</v>
      </c>
      <c r="F45" s="11">
        <f t="shared" si="3"/>
        <v>128</v>
      </c>
      <c r="G45" s="8" t="e">
        <f t="shared" si="4"/>
        <v>#DIV/0!</v>
      </c>
      <c r="H45" s="8" t="e">
        <f t="shared" si="5"/>
        <v>#DIV/0!</v>
      </c>
      <c r="I45" s="8" t="e">
        <f t="shared" si="6"/>
        <v>#DIV/0!</v>
      </c>
      <c r="J45" s="27"/>
      <c r="K45" s="26"/>
      <c r="L45" s="26"/>
      <c r="M45" s="46" t="e">
        <f t="shared" si="7"/>
        <v>#DIV/0!</v>
      </c>
      <c r="N45" s="46" t="e">
        <f t="shared" si="8"/>
        <v>#DIV/0!</v>
      </c>
      <c r="O45" s="46" t="e">
        <f t="shared" si="9"/>
        <v>#DIV/0!</v>
      </c>
      <c r="P45" s="46" t="e">
        <f t="shared" si="10"/>
        <v>#DIV/0!</v>
      </c>
      <c r="Q45" s="46" t="e">
        <f t="shared" si="11"/>
        <v>#DIV/0!</v>
      </c>
      <c r="R45" s="46" t="e">
        <f t="shared" si="12"/>
        <v>#DIV/0!</v>
      </c>
      <c r="S45" s="46" t="e">
        <f t="shared" si="13"/>
        <v>#DIV/0!</v>
      </c>
      <c r="T45" s="46" t="e">
        <f t="shared" si="14"/>
        <v>#DIV/0!</v>
      </c>
      <c r="U45" s="46" t="e">
        <f t="shared" si="15"/>
        <v>#DIV/0!</v>
      </c>
      <c r="V45" s="26"/>
      <c r="W45" s="26"/>
      <c r="X45" s="26"/>
    </row>
    <row r="46" spans="1:24">
      <c r="A46" s="26"/>
      <c r="B46" s="82" t="s">
        <v>39</v>
      </c>
      <c r="C46" s="83"/>
      <c r="D46" s="20">
        <f t="shared" si="16"/>
        <v>-6.5</v>
      </c>
      <c r="E46" s="7">
        <v>0</v>
      </c>
      <c r="F46" s="3">
        <f t="shared" si="3"/>
        <v>90.509667991878061</v>
      </c>
      <c r="G46" s="8" t="e">
        <f t="shared" si="4"/>
        <v>#DIV/0!</v>
      </c>
      <c r="H46" s="8" t="e">
        <f t="shared" si="5"/>
        <v>#DIV/0!</v>
      </c>
      <c r="I46" s="8" t="e">
        <f t="shared" si="6"/>
        <v>#DIV/0!</v>
      </c>
      <c r="J46" s="28"/>
      <c r="K46" s="26"/>
      <c r="L46" s="26"/>
      <c r="M46" s="46" t="e">
        <f t="shared" si="7"/>
        <v>#DIV/0!</v>
      </c>
      <c r="N46" s="46" t="e">
        <f t="shared" si="8"/>
        <v>#DIV/0!</v>
      </c>
      <c r="O46" s="46" t="e">
        <f t="shared" si="9"/>
        <v>#DIV/0!</v>
      </c>
      <c r="P46" s="46" t="e">
        <f t="shared" si="10"/>
        <v>#DIV/0!</v>
      </c>
      <c r="Q46" s="46" t="e">
        <f t="shared" si="11"/>
        <v>#DIV/0!</v>
      </c>
      <c r="R46" s="46" t="e">
        <f t="shared" si="12"/>
        <v>#DIV/0!</v>
      </c>
      <c r="S46" s="46" t="e">
        <f t="shared" si="13"/>
        <v>#DIV/0!</v>
      </c>
      <c r="T46" s="46" t="e">
        <f t="shared" si="14"/>
        <v>#DIV/0!</v>
      </c>
      <c r="U46" s="46" t="e">
        <f t="shared" si="15"/>
        <v>#DIV/0!</v>
      </c>
      <c r="V46" s="26"/>
      <c r="W46" s="26"/>
      <c r="X46" s="26"/>
    </row>
    <row r="47" spans="1:24">
      <c r="A47" s="26"/>
      <c r="B47" s="82" t="s">
        <v>40</v>
      </c>
      <c r="C47" s="83"/>
      <c r="D47" s="20">
        <f t="shared" si="16"/>
        <v>-6</v>
      </c>
      <c r="E47" s="7">
        <v>0</v>
      </c>
      <c r="F47" s="11">
        <f t="shared" si="3"/>
        <v>64</v>
      </c>
      <c r="G47" s="8" t="e">
        <f t="shared" si="4"/>
        <v>#DIV/0!</v>
      </c>
      <c r="H47" s="8" t="e">
        <f t="shared" si="5"/>
        <v>#DIV/0!</v>
      </c>
      <c r="I47" s="8" t="e">
        <f t="shared" si="6"/>
        <v>#DIV/0!</v>
      </c>
      <c r="J47" s="28"/>
      <c r="K47" s="26"/>
      <c r="L47" s="26"/>
      <c r="M47" s="46" t="e">
        <f t="shared" si="7"/>
        <v>#DIV/0!</v>
      </c>
      <c r="N47" s="46" t="e">
        <f t="shared" si="8"/>
        <v>#DIV/0!</v>
      </c>
      <c r="O47" s="46" t="e">
        <f t="shared" si="9"/>
        <v>#DIV/0!</v>
      </c>
      <c r="P47" s="46" t="e">
        <f t="shared" si="10"/>
        <v>#DIV/0!</v>
      </c>
      <c r="Q47" s="46" t="e">
        <f t="shared" si="11"/>
        <v>#DIV/0!</v>
      </c>
      <c r="R47" s="46" t="e">
        <f t="shared" si="12"/>
        <v>#DIV/0!</v>
      </c>
      <c r="S47" s="46" t="e">
        <f t="shared" si="13"/>
        <v>#DIV/0!</v>
      </c>
      <c r="T47" s="46" t="e">
        <f t="shared" si="14"/>
        <v>#DIV/0!</v>
      </c>
      <c r="U47" s="46" t="e">
        <f t="shared" si="15"/>
        <v>#DIV/0!</v>
      </c>
      <c r="V47" s="26"/>
      <c r="W47" s="26"/>
      <c r="X47" s="26"/>
    </row>
    <row r="48" spans="1:24">
      <c r="A48" s="26"/>
      <c r="B48" s="82" t="s">
        <v>47</v>
      </c>
      <c r="C48" s="83"/>
      <c r="D48" s="20">
        <f t="shared" si="16"/>
        <v>-5.5</v>
      </c>
      <c r="E48" s="7">
        <v>0</v>
      </c>
      <c r="F48" s="10">
        <f t="shared" si="3"/>
        <v>45.254833995939045</v>
      </c>
      <c r="G48" s="8" t="e">
        <f t="shared" si="4"/>
        <v>#DIV/0!</v>
      </c>
      <c r="H48" s="8" t="e">
        <f t="shared" si="5"/>
        <v>#DIV/0!</v>
      </c>
      <c r="I48" s="8" t="e">
        <f t="shared" si="6"/>
        <v>#DIV/0!</v>
      </c>
      <c r="J48" s="28"/>
      <c r="K48" s="26"/>
      <c r="L48" s="26"/>
      <c r="M48" s="46" t="e">
        <f t="shared" si="7"/>
        <v>#DIV/0!</v>
      </c>
      <c r="N48" s="46" t="e">
        <f t="shared" si="8"/>
        <v>#DIV/0!</v>
      </c>
      <c r="O48" s="46" t="e">
        <f t="shared" si="9"/>
        <v>#DIV/0!</v>
      </c>
      <c r="P48" s="46" t="e">
        <f t="shared" si="10"/>
        <v>#DIV/0!</v>
      </c>
      <c r="Q48" s="46" t="e">
        <f t="shared" si="11"/>
        <v>#DIV/0!</v>
      </c>
      <c r="R48" s="46" t="e">
        <f t="shared" si="12"/>
        <v>#DIV/0!</v>
      </c>
      <c r="S48" s="46" t="e">
        <f t="shared" si="13"/>
        <v>#DIV/0!</v>
      </c>
      <c r="T48" s="46" t="e">
        <f t="shared" si="14"/>
        <v>#DIV/0!</v>
      </c>
      <c r="U48" s="46" t="e">
        <f t="shared" si="15"/>
        <v>#DIV/0!</v>
      </c>
      <c r="V48" s="26"/>
      <c r="W48" s="26"/>
      <c r="X48" s="26"/>
    </row>
    <row r="49" spans="1:24">
      <c r="A49" s="26"/>
      <c r="B49" s="82" t="s">
        <v>47</v>
      </c>
      <c r="C49" s="83"/>
      <c r="D49" s="20">
        <f t="shared" si="16"/>
        <v>-5</v>
      </c>
      <c r="E49" s="7">
        <v>0</v>
      </c>
      <c r="F49" s="11">
        <f t="shared" si="3"/>
        <v>32</v>
      </c>
      <c r="G49" s="8" t="e">
        <f t="shared" si="4"/>
        <v>#DIV/0!</v>
      </c>
      <c r="H49" s="8" t="e">
        <f t="shared" si="5"/>
        <v>#DIV/0!</v>
      </c>
      <c r="I49" s="8" t="e">
        <f t="shared" si="6"/>
        <v>#DIV/0!</v>
      </c>
      <c r="J49" s="28"/>
      <c r="K49" s="26"/>
      <c r="L49" s="26"/>
      <c r="M49" s="46" t="e">
        <f t="shared" si="7"/>
        <v>#DIV/0!</v>
      </c>
      <c r="N49" s="46" t="e">
        <f t="shared" si="8"/>
        <v>#DIV/0!</v>
      </c>
      <c r="O49" s="46" t="e">
        <f t="shared" si="9"/>
        <v>#DIV/0!</v>
      </c>
      <c r="P49" s="46" t="e">
        <f t="shared" si="10"/>
        <v>#DIV/0!</v>
      </c>
      <c r="Q49" s="46" t="e">
        <f t="shared" si="11"/>
        <v>#DIV/0!</v>
      </c>
      <c r="R49" s="46" t="e">
        <f t="shared" si="12"/>
        <v>#DIV/0!</v>
      </c>
      <c r="S49" s="46" t="e">
        <f t="shared" si="13"/>
        <v>#DIV/0!</v>
      </c>
      <c r="T49" s="46" t="e">
        <f t="shared" si="14"/>
        <v>#DIV/0!</v>
      </c>
      <c r="U49" s="46" t="e">
        <f t="shared" si="15"/>
        <v>#DIV/0!</v>
      </c>
      <c r="V49" s="26"/>
      <c r="W49" s="26"/>
      <c r="X49" s="26"/>
    </row>
    <row r="50" spans="1:24">
      <c r="A50" s="26"/>
      <c r="B50" s="82" t="s">
        <v>17</v>
      </c>
      <c r="C50" s="83"/>
      <c r="D50" s="20">
        <f t="shared" si="16"/>
        <v>-4.5</v>
      </c>
      <c r="E50" s="7">
        <v>0</v>
      </c>
      <c r="F50" s="3">
        <f t="shared" si="3"/>
        <v>22.627416997969519</v>
      </c>
      <c r="G50" s="8" t="e">
        <f t="shared" si="4"/>
        <v>#DIV/0!</v>
      </c>
      <c r="H50" s="8" t="e">
        <f t="shared" si="5"/>
        <v>#DIV/0!</v>
      </c>
      <c r="I50" s="8" t="e">
        <f t="shared" si="6"/>
        <v>#DIV/0!</v>
      </c>
      <c r="J50" s="28"/>
      <c r="K50" s="26"/>
      <c r="L50" s="26"/>
      <c r="M50" s="46" t="e">
        <f t="shared" si="7"/>
        <v>#DIV/0!</v>
      </c>
      <c r="N50" s="46" t="e">
        <f t="shared" si="8"/>
        <v>#DIV/0!</v>
      </c>
      <c r="O50" s="46" t="e">
        <f t="shared" si="9"/>
        <v>#DIV/0!</v>
      </c>
      <c r="P50" s="46" t="e">
        <f t="shared" si="10"/>
        <v>#DIV/0!</v>
      </c>
      <c r="Q50" s="46" t="e">
        <f t="shared" si="11"/>
        <v>#DIV/0!</v>
      </c>
      <c r="R50" s="46" t="e">
        <f t="shared" si="12"/>
        <v>#DIV/0!</v>
      </c>
      <c r="S50" s="46" t="e">
        <f t="shared" si="13"/>
        <v>#DIV/0!</v>
      </c>
      <c r="T50" s="46" t="e">
        <f t="shared" si="14"/>
        <v>#DIV/0!</v>
      </c>
      <c r="U50" s="46" t="e">
        <f t="shared" si="15"/>
        <v>#DIV/0!</v>
      </c>
      <c r="V50" s="26"/>
      <c r="W50" s="26"/>
      <c r="X50" s="26"/>
    </row>
    <row r="51" spans="1:24">
      <c r="A51" s="26"/>
      <c r="B51" s="82" t="s">
        <v>17</v>
      </c>
      <c r="C51" s="83"/>
      <c r="D51" s="20">
        <f t="shared" si="16"/>
        <v>-4</v>
      </c>
      <c r="E51" s="7">
        <v>0</v>
      </c>
      <c r="F51" s="11">
        <f t="shared" si="3"/>
        <v>16</v>
      </c>
      <c r="G51" s="8" t="e">
        <f t="shared" si="4"/>
        <v>#DIV/0!</v>
      </c>
      <c r="H51" s="8" t="e">
        <f t="shared" si="5"/>
        <v>#DIV/0!</v>
      </c>
      <c r="I51" s="8" t="e">
        <f t="shared" si="6"/>
        <v>#DIV/0!</v>
      </c>
      <c r="J51" s="28"/>
      <c r="K51" s="26"/>
      <c r="L51" s="26"/>
      <c r="M51" s="46" t="e">
        <f t="shared" si="7"/>
        <v>#DIV/0!</v>
      </c>
      <c r="N51" s="46" t="e">
        <f t="shared" si="8"/>
        <v>#DIV/0!</v>
      </c>
      <c r="O51" s="46" t="e">
        <f t="shared" si="9"/>
        <v>#DIV/0!</v>
      </c>
      <c r="P51" s="46" t="e">
        <f t="shared" si="10"/>
        <v>#DIV/0!</v>
      </c>
      <c r="Q51" s="46" t="e">
        <f t="shared" si="11"/>
        <v>#DIV/0!</v>
      </c>
      <c r="R51" s="46" t="e">
        <f t="shared" si="12"/>
        <v>#DIV/0!</v>
      </c>
      <c r="S51" s="46" t="e">
        <f t="shared" si="13"/>
        <v>#DIV/0!</v>
      </c>
      <c r="T51" s="46" t="e">
        <f t="shared" si="14"/>
        <v>#DIV/0!</v>
      </c>
      <c r="U51" s="46" t="e">
        <f t="shared" si="15"/>
        <v>#DIV/0!</v>
      </c>
      <c r="V51" s="26"/>
      <c r="W51" s="26"/>
      <c r="X51" s="26"/>
    </row>
    <row r="52" spans="1:24">
      <c r="A52" s="26"/>
      <c r="B52" s="82" t="s">
        <v>43</v>
      </c>
      <c r="C52" s="83"/>
      <c r="D52" s="20">
        <f t="shared" si="16"/>
        <v>-3.5</v>
      </c>
      <c r="E52" s="7">
        <v>0</v>
      </c>
      <c r="F52" s="3">
        <f t="shared" si="3"/>
        <v>11.313708498984759</v>
      </c>
      <c r="G52" s="8" t="e">
        <f t="shared" si="4"/>
        <v>#DIV/0!</v>
      </c>
      <c r="H52" s="8" t="e">
        <f t="shared" si="5"/>
        <v>#DIV/0!</v>
      </c>
      <c r="I52" s="8" t="e">
        <f t="shared" si="6"/>
        <v>#DIV/0!</v>
      </c>
      <c r="J52" s="28"/>
      <c r="K52" s="26"/>
      <c r="L52" s="26"/>
      <c r="M52" s="46" t="e">
        <f t="shared" si="7"/>
        <v>#DIV/0!</v>
      </c>
      <c r="N52" s="46" t="e">
        <f t="shared" si="8"/>
        <v>#DIV/0!</v>
      </c>
      <c r="O52" s="46" t="e">
        <f t="shared" si="9"/>
        <v>#DIV/0!</v>
      </c>
      <c r="P52" s="46" t="e">
        <f t="shared" si="10"/>
        <v>#DIV/0!</v>
      </c>
      <c r="Q52" s="46" t="e">
        <f t="shared" si="11"/>
        <v>#DIV/0!</v>
      </c>
      <c r="R52" s="46" t="e">
        <f t="shared" si="12"/>
        <v>#DIV/0!</v>
      </c>
      <c r="S52" s="46" t="e">
        <f t="shared" si="13"/>
        <v>#DIV/0!</v>
      </c>
      <c r="T52" s="46" t="e">
        <f t="shared" si="14"/>
        <v>#DIV/0!</v>
      </c>
      <c r="U52" s="46" t="e">
        <f t="shared" si="15"/>
        <v>#DIV/0!</v>
      </c>
      <c r="V52" s="26"/>
      <c r="W52" s="26"/>
      <c r="X52" s="26"/>
    </row>
    <row r="53" spans="1:24">
      <c r="A53" s="26"/>
      <c r="B53" s="82" t="s">
        <v>43</v>
      </c>
      <c r="C53" s="83"/>
      <c r="D53" s="20">
        <f t="shared" si="16"/>
        <v>-3</v>
      </c>
      <c r="E53" s="7">
        <v>0</v>
      </c>
      <c r="F53" s="11">
        <f t="shared" si="3"/>
        <v>8</v>
      </c>
      <c r="G53" s="8" t="e">
        <f t="shared" si="4"/>
        <v>#DIV/0!</v>
      </c>
      <c r="H53" s="8" t="e">
        <f t="shared" si="5"/>
        <v>#DIV/0!</v>
      </c>
      <c r="I53" s="8" t="e">
        <f t="shared" si="6"/>
        <v>#DIV/0!</v>
      </c>
      <c r="J53" s="28"/>
      <c r="K53" s="26"/>
      <c r="L53" s="26"/>
      <c r="M53" s="46" t="e">
        <f t="shared" si="7"/>
        <v>#DIV/0!</v>
      </c>
      <c r="N53" s="46" t="e">
        <f t="shared" si="8"/>
        <v>#DIV/0!</v>
      </c>
      <c r="O53" s="46" t="e">
        <f t="shared" si="9"/>
        <v>#DIV/0!</v>
      </c>
      <c r="P53" s="46" t="e">
        <f t="shared" si="10"/>
        <v>#DIV/0!</v>
      </c>
      <c r="Q53" s="46" t="e">
        <f t="shared" si="11"/>
        <v>#DIV/0!</v>
      </c>
      <c r="R53" s="46" t="e">
        <f t="shared" si="12"/>
        <v>#DIV/0!</v>
      </c>
      <c r="S53" s="46" t="e">
        <f t="shared" si="13"/>
        <v>#DIV/0!</v>
      </c>
      <c r="T53" s="46" t="e">
        <f t="shared" si="14"/>
        <v>#DIV/0!</v>
      </c>
      <c r="U53" s="46" t="e">
        <f t="shared" si="15"/>
        <v>#DIV/0!</v>
      </c>
      <c r="V53" s="26"/>
      <c r="W53" s="26"/>
      <c r="X53" s="26"/>
    </row>
    <row r="54" spans="1:24">
      <c r="A54" s="26"/>
      <c r="B54" s="82" t="s">
        <v>16</v>
      </c>
      <c r="C54" s="83"/>
      <c r="D54" s="20">
        <f t="shared" si="16"/>
        <v>-2.5</v>
      </c>
      <c r="E54" s="7">
        <v>0</v>
      </c>
      <c r="F54" s="10">
        <f t="shared" si="3"/>
        <v>5.6568542494923806</v>
      </c>
      <c r="G54" s="8" t="e">
        <f t="shared" si="4"/>
        <v>#DIV/0!</v>
      </c>
      <c r="H54" s="8" t="e">
        <f t="shared" si="5"/>
        <v>#DIV/0!</v>
      </c>
      <c r="I54" s="8" t="e">
        <f t="shared" si="6"/>
        <v>#DIV/0!</v>
      </c>
      <c r="J54" s="28"/>
      <c r="K54" s="26"/>
      <c r="L54" s="26"/>
      <c r="M54" s="46" t="e">
        <f t="shared" si="7"/>
        <v>#DIV/0!</v>
      </c>
      <c r="N54" s="46" t="e">
        <f t="shared" si="8"/>
        <v>#DIV/0!</v>
      </c>
      <c r="O54" s="46" t="e">
        <f t="shared" si="9"/>
        <v>#DIV/0!</v>
      </c>
      <c r="P54" s="46" t="e">
        <f t="shared" si="10"/>
        <v>#DIV/0!</v>
      </c>
      <c r="Q54" s="46" t="e">
        <f t="shared" si="11"/>
        <v>#DIV/0!</v>
      </c>
      <c r="R54" s="46" t="e">
        <f t="shared" si="12"/>
        <v>#DIV/0!</v>
      </c>
      <c r="S54" s="46" t="e">
        <f t="shared" si="13"/>
        <v>#DIV/0!</v>
      </c>
      <c r="T54" s="46" t="e">
        <f t="shared" si="14"/>
        <v>#DIV/0!</v>
      </c>
      <c r="U54" s="46" t="e">
        <f t="shared" si="15"/>
        <v>#DIV/0!</v>
      </c>
      <c r="V54" s="26"/>
      <c r="W54" s="26"/>
      <c r="X54" s="26"/>
    </row>
    <row r="55" spans="1:24">
      <c r="A55" s="26"/>
      <c r="B55" s="82" t="s">
        <v>16</v>
      </c>
      <c r="C55" s="83"/>
      <c r="D55" s="20">
        <f t="shared" si="16"/>
        <v>-2</v>
      </c>
      <c r="E55" s="7">
        <v>0</v>
      </c>
      <c r="F55" s="11">
        <f t="shared" si="3"/>
        <v>4</v>
      </c>
      <c r="G55" s="8" t="e">
        <f t="shared" si="4"/>
        <v>#DIV/0!</v>
      </c>
      <c r="H55" s="8" t="e">
        <f t="shared" si="5"/>
        <v>#DIV/0!</v>
      </c>
      <c r="I55" s="8" t="e">
        <f t="shared" si="6"/>
        <v>#DIV/0!</v>
      </c>
      <c r="J55" s="28"/>
      <c r="K55" s="26"/>
      <c r="L55" s="26"/>
      <c r="M55" s="46" t="e">
        <f t="shared" si="7"/>
        <v>#DIV/0!</v>
      </c>
      <c r="N55" s="46" t="e">
        <f t="shared" si="8"/>
        <v>#DIV/0!</v>
      </c>
      <c r="O55" s="46" t="e">
        <f t="shared" si="9"/>
        <v>#DIV/0!</v>
      </c>
      <c r="P55" s="46" t="e">
        <f t="shared" si="10"/>
        <v>#DIV/0!</v>
      </c>
      <c r="Q55" s="46" t="e">
        <f t="shared" si="11"/>
        <v>#DIV/0!</v>
      </c>
      <c r="R55" s="46" t="e">
        <f t="shared" si="12"/>
        <v>#DIV/0!</v>
      </c>
      <c r="S55" s="46" t="e">
        <f t="shared" si="13"/>
        <v>#DIV/0!</v>
      </c>
      <c r="T55" s="46" t="e">
        <f t="shared" si="14"/>
        <v>#DIV/0!</v>
      </c>
      <c r="U55" s="46" t="e">
        <f t="shared" si="15"/>
        <v>#DIV/0!</v>
      </c>
      <c r="V55" s="26"/>
      <c r="W55" s="26"/>
      <c r="X55" s="26"/>
    </row>
    <row r="56" spans="1:24">
      <c r="A56" s="26"/>
      <c r="B56" s="82" t="s">
        <v>46</v>
      </c>
      <c r="C56" s="83"/>
      <c r="D56" s="20">
        <f t="shared" si="16"/>
        <v>-1.5</v>
      </c>
      <c r="E56" s="7">
        <v>0</v>
      </c>
      <c r="F56" s="10">
        <f t="shared" si="3"/>
        <v>2.8284271247461898</v>
      </c>
      <c r="G56" s="8" t="e">
        <f t="shared" si="4"/>
        <v>#DIV/0!</v>
      </c>
      <c r="H56" s="8" t="e">
        <f t="shared" si="5"/>
        <v>#DIV/0!</v>
      </c>
      <c r="I56" s="8" t="e">
        <f t="shared" si="6"/>
        <v>#DIV/0!</v>
      </c>
      <c r="J56" s="28"/>
      <c r="K56" s="26"/>
      <c r="L56" s="26"/>
      <c r="M56" s="46" t="e">
        <f t="shared" si="7"/>
        <v>#DIV/0!</v>
      </c>
      <c r="N56" s="46" t="e">
        <f t="shared" si="8"/>
        <v>#DIV/0!</v>
      </c>
      <c r="O56" s="46" t="e">
        <f t="shared" si="9"/>
        <v>#DIV/0!</v>
      </c>
      <c r="P56" s="46" t="e">
        <f t="shared" si="10"/>
        <v>#DIV/0!</v>
      </c>
      <c r="Q56" s="46" t="e">
        <f t="shared" si="11"/>
        <v>#DIV/0!</v>
      </c>
      <c r="R56" s="46" t="e">
        <f t="shared" si="12"/>
        <v>#DIV/0!</v>
      </c>
      <c r="S56" s="46" t="e">
        <f t="shared" si="13"/>
        <v>#DIV/0!</v>
      </c>
      <c r="T56" s="46" t="e">
        <f t="shared" si="14"/>
        <v>#DIV/0!</v>
      </c>
      <c r="U56" s="46" t="e">
        <f t="shared" si="15"/>
        <v>#DIV/0!</v>
      </c>
      <c r="V56" s="26"/>
      <c r="W56" s="26"/>
      <c r="X56" s="26"/>
    </row>
    <row r="57" spans="1:24">
      <c r="A57" s="26"/>
      <c r="B57" s="82" t="s">
        <v>46</v>
      </c>
      <c r="C57" s="83"/>
      <c r="D57" s="20">
        <f t="shared" si="16"/>
        <v>-1</v>
      </c>
      <c r="E57" s="7">
        <v>0</v>
      </c>
      <c r="F57" s="11">
        <f t="shared" si="3"/>
        <v>2</v>
      </c>
      <c r="G57" s="8" t="e">
        <f t="shared" si="4"/>
        <v>#DIV/0!</v>
      </c>
      <c r="H57" s="8" t="e">
        <f t="shared" si="5"/>
        <v>#DIV/0!</v>
      </c>
      <c r="I57" s="8" t="e">
        <f t="shared" si="6"/>
        <v>#DIV/0!</v>
      </c>
      <c r="J57" s="28"/>
      <c r="K57" s="26"/>
      <c r="L57" s="26"/>
      <c r="M57" s="46" t="e">
        <f t="shared" si="7"/>
        <v>#DIV/0!</v>
      </c>
      <c r="N57" s="46" t="e">
        <f t="shared" si="8"/>
        <v>#DIV/0!</v>
      </c>
      <c r="O57" s="46" t="e">
        <f t="shared" si="9"/>
        <v>#DIV/0!</v>
      </c>
      <c r="P57" s="46" t="e">
        <f t="shared" si="10"/>
        <v>#DIV/0!</v>
      </c>
      <c r="Q57" s="46" t="e">
        <f t="shared" si="11"/>
        <v>#DIV/0!</v>
      </c>
      <c r="R57" s="46" t="e">
        <f t="shared" si="12"/>
        <v>#DIV/0!</v>
      </c>
      <c r="S57" s="46" t="e">
        <f t="shared" si="13"/>
        <v>#DIV/0!</v>
      </c>
      <c r="T57" s="46" t="e">
        <f t="shared" si="14"/>
        <v>#DIV/0!</v>
      </c>
      <c r="U57" s="46" t="e">
        <f t="shared" si="15"/>
        <v>#DIV/0!</v>
      </c>
      <c r="V57" s="26"/>
      <c r="W57" s="26"/>
      <c r="X57" s="26"/>
    </row>
    <row r="58" spans="1:24">
      <c r="A58" s="26"/>
      <c r="B58" s="82" t="s">
        <v>45</v>
      </c>
      <c r="C58" s="83"/>
      <c r="D58" s="20">
        <f t="shared" si="16"/>
        <v>-0.5</v>
      </c>
      <c r="E58" s="7">
        <v>0</v>
      </c>
      <c r="F58" s="10">
        <f t="shared" si="3"/>
        <v>1.4142135623730951</v>
      </c>
      <c r="G58" s="8" t="e">
        <f t="shared" si="4"/>
        <v>#DIV/0!</v>
      </c>
      <c r="H58" s="8" t="e">
        <f t="shared" si="5"/>
        <v>#DIV/0!</v>
      </c>
      <c r="I58" s="8" t="e">
        <f t="shared" si="6"/>
        <v>#DIV/0!</v>
      </c>
      <c r="J58" s="28"/>
      <c r="K58" s="26"/>
      <c r="L58" s="26"/>
      <c r="M58" s="46" t="e">
        <f t="shared" si="7"/>
        <v>#DIV/0!</v>
      </c>
      <c r="N58" s="46" t="e">
        <f t="shared" si="8"/>
        <v>#DIV/0!</v>
      </c>
      <c r="O58" s="46" t="e">
        <f t="shared" si="9"/>
        <v>#DIV/0!</v>
      </c>
      <c r="P58" s="46" t="e">
        <f t="shared" si="10"/>
        <v>#DIV/0!</v>
      </c>
      <c r="Q58" s="46" t="e">
        <f t="shared" si="11"/>
        <v>#DIV/0!</v>
      </c>
      <c r="R58" s="46" t="e">
        <f t="shared" si="12"/>
        <v>#DIV/0!</v>
      </c>
      <c r="S58" s="46" t="e">
        <f t="shared" si="13"/>
        <v>#DIV/0!</v>
      </c>
      <c r="T58" s="46" t="e">
        <f t="shared" si="14"/>
        <v>#DIV/0!</v>
      </c>
      <c r="U58" s="46" t="e">
        <f t="shared" si="15"/>
        <v>#DIV/0!</v>
      </c>
      <c r="V58" s="26"/>
      <c r="W58" s="26"/>
      <c r="X58" s="26"/>
    </row>
    <row r="59" spans="1:24">
      <c r="A59" s="26"/>
      <c r="B59" s="82" t="s">
        <v>45</v>
      </c>
      <c r="C59" s="83"/>
      <c r="D59" s="20">
        <f t="shared" si="16"/>
        <v>0</v>
      </c>
      <c r="E59" s="7">
        <v>0</v>
      </c>
      <c r="F59" s="11">
        <f t="shared" si="3"/>
        <v>1</v>
      </c>
      <c r="G59" s="8" t="e">
        <f t="shared" si="4"/>
        <v>#DIV/0!</v>
      </c>
      <c r="H59" s="8" t="e">
        <f t="shared" si="5"/>
        <v>#DIV/0!</v>
      </c>
      <c r="I59" s="8" t="e">
        <f t="shared" si="6"/>
        <v>#DIV/0!</v>
      </c>
      <c r="J59" s="29"/>
      <c r="K59" s="26"/>
      <c r="L59" s="26"/>
      <c r="M59" s="46" t="e">
        <f t="shared" si="7"/>
        <v>#DIV/0!</v>
      </c>
      <c r="N59" s="46" t="e">
        <f t="shared" si="8"/>
        <v>#DIV/0!</v>
      </c>
      <c r="O59" s="46" t="e">
        <f t="shared" si="9"/>
        <v>#DIV/0!</v>
      </c>
      <c r="P59" s="46" t="e">
        <f t="shared" si="10"/>
        <v>#DIV/0!</v>
      </c>
      <c r="Q59" s="46" t="e">
        <f t="shared" si="11"/>
        <v>#DIV/0!</v>
      </c>
      <c r="R59" s="46" t="e">
        <f t="shared" si="12"/>
        <v>#DIV/0!</v>
      </c>
      <c r="S59" s="46" t="e">
        <f t="shared" si="13"/>
        <v>#DIV/0!</v>
      </c>
      <c r="T59" s="46" t="e">
        <f t="shared" si="14"/>
        <v>#DIV/0!</v>
      </c>
      <c r="U59" s="46" t="e">
        <f t="shared" si="15"/>
        <v>#DIV/0!</v>
      </c>
      <c r="V59" s="26"/>
      <c r="W59" s="26"/>
      <c r="X59" s="26"/>
    </row>
    <row r="60" spans="1:24">
      <c r="A60" s="26"/>
      <c r="B60" s="82" t="s">
        <v>18</v>
      </c>
      <c r="C60" s="83"/>
      <c r="D60" s="20">
        <f t="shared" si="16"/>
        <v>0.5</v>
      </c>
      <c r="E60" s="7">
        <v>0</v>
      </c>
      <c r="F60" s="10">
        <f t="shared" si="3"/>
        <v>0.70710678118654746</v>
      </c>
      <c r="G60" s="8" t="e">
        <f t="shared" si="4"/>
        <v>#DIV/0!</v>
      </c>
      <c r="H60" s="8" t="e">
        <f t="shared" si="5"/>
        <v>#DIV/0!</v>
      </c>
      <c r="I60" s="8" t="e">
        <f t="shared" si="6"/>
        <v>#DIV/0!</v>
      </c>
      <c r="J60" s="29"/>
      <c r="K60" s="26"/>
      <c r="L60" s="26"/>
      <c r="M60" s="46" t="e">
        <f t="shared" si="7"/>
        <v>#DIV/0!</v>
      </c>
      <c r="N60" s="46" t="e">
        <f t="shared" si="8"/>
        <v>#DIV/0!</v>
      </c>
      <c r="O60" s="46" t="e">
        <f t="shared" si="9"/>
        <v>#DIV/0!</v>
      </c>
      <c r="P60" s="46" t="e">
        <f t="shared" si="10"/>
        <v>#DIV/0!</v>
      </c>
      <c r="Q60" s="46" t="e">
        <f t="shared" si="11"/>
        <v>#DIV/0!</v>
      </c>
      <c r="R60" s="46" t="e">
        <f t="shared" si="12"/>
        <v>#DIV/0!</v>
      </c>
      <c r="S60" s="46" t="e">
        <f t="shared" si="13"/>
        <v>#DIV/0!</v>
      </c>
      <c r="T60" s="46" t="e">
        <f t="shared" si="14"/>
        <v>#DIV/0!</v>
      </c>
      <c r="U60" s="46" t="e">
        <f t="shared" si="15"/>
        <v>#DIV/0!</v>
      </c>
      <c r="V60" s="26"/>
      <c r="W60" s="26"/>
      <c r="X60" s="26"/>
    </row>
    <row r="61" spans="1:24">
      <c r="A61" s="26"/>
      <c r="B61" s="82" t="s">
        <v>18</v>
      </c>
      <c r="C61" s="83"/>
      <c r="D61" s="20">
        <f t="shared" si="16"/>
        <v>1</v>
      </c>
      <c r="E61" s="7">
        <v>0</v>
      </c>
      <c r="F61" s="3">
        <f t="shared" si="3"/>
        <v>0.5</v>
      </c>
      <c r="G61" s="8" t="e">
        <f t="shared" si="4"/>
        <v>#DIV/0!</v>
      </c>
      <c r="H61" s="8" t="e">
        <f t="shared" si="5"/>
        <v>#DIV/0!</v>
      </c>
      <c r="I61" s="8" t="e">
        <f t="shared" si="6"/>
        <v>#DIV/0!</v>
      </c>
      <c r="J61" s="30"/>
      <c r="K61" s="26"/>
      <c r="L61" s="26"/>
      <c r="M61" s="46" t="e">
        <f t="shared" si="7"/>
        <v>#DIV/0!</v>
      </c>
      <c r="N61" s="46" t="e">
        <f t="shared" si="8"/>
        <v>#DIV/0!</v>
      </c>
      <c r="O61" s="46" t="e">
        <f t="shared" si="9"/>
        <v>#DIV/0!</v>
      </c>
      <c r="P61" s="46" t="e">
        <f t="shared" si="10"/>
        <v>#DIV/0!</v>
      </c>
      <c r="Q61" s="46" t="e">
        <f t="shared" si="11"/>
        <v>#DIV/0!</v>
      </c>
      <c r="R61" s="46" t="e">
        <f t="shared" si="12"/>
        <v>#DIV/0!</v>
      </c>
      <c r="S61" s="46" t="e">
        <f t="shared" si="13"/>
        <v>#DIV/0!</v>
      </c>
      <c r="T61" s="46" t="e">
        <f t="shared" si="14"/>
        <v>#DIV/0!</v>
      </c>
      <c r="U61" s="46" t="e">
        <f t="shared" si="15"/>
        <v>#DIV/0!</v>
      </c>
      <c r="V61" s="26"/>
      <c r="W61" s="26"/>
      <c r="X61" s="26"/>
    </row>
    <row r="62" spans="1:24">
      <c r="A62" s="26"/>
      <c r="B62" s="82" t="s">
        <v>44</v>
      </c>
      <c r="C62" s="83"/>
      <c r="D62" s="20">
        <f t="shared" si="16"/>
        <v>1.5</v>
      </c>
      <c r="E62" s="7">
        <v>0</v>
      </c>
      <c r="F62" s="10">
        <f t="shared" si="3"/>
        <v>0.35355339059327379</v>
      </c>
      <c r="G62" s="8" t="e">
        <f t="shared" si="4"/>
        <v>#DIV/0!</v>
      </c>
      <c r="H62" s="8" t="e">
        <f t="shared" si="5"/>
        <v>#DIV/0!</v>
      </c>
      <c r="I62" s="8" t="e">
        <f t="shared" si="6"/>
        <v>#DIV/0!</v>
      </c>
      <c r="J62" s="30"/>
      <c r="K62" s="26"/>
      <c r="L62" s="26"/>
      <c r="M62" s="46" t="e">
        <f t="shared" si="7"/>
        <v>#DIV/0!</v>
      </c>
      <c r="N62" s="46" t="e">
        <f t="shared" si="8"/>
        <v>#DIV/0!</v>
      </c>
      <c r="O62" s="46" t="e">
        <f t="shared" si="9"/>
        <v>#DIV/0!</v>
      </c>
      <c r="P62" s="46" t="e">
        <f t="shared" si="10"/>
        <v>#DIV/0!</v>
      </c>
      <c r="Q62" s="46" t="e">
        <f t="shared" si="11"/>
        <v>#DIV/0!</v>
      </c>
      <c r="R62" s="46" t="e">
        <f t="shared" si="12"/>
        <v>#DIV/0!</v>
      </c>
      <c r="S62" s="46" t="e">
        <f t="shared" si="13"/>
        <v>#DIV/0!</v>
      </c>
      <c r="T62" s="46" t="e">
        <f t="shared" si="14"/>
        <v>#DIV/0!</v>
      </c>
      <c r="U62" s="46" t="e">
        <f t="shared" si="15"/>
        <v>#DIV/0!</v>
      </c>
      <c r="V62" s="26"/>
      <c r="W62" s="26"/>
      <c r="X62" s="26"/>
    </row>
    <row r="63" spans="1:24">
      <c r="A63" s="26"/>
      <c r="B63" s="82" t="s">
        <v>44</v>
      </c>
      <c r="C63" s="83"/>
      <c r="D63" s="20">
        <f t="shared" si="16"/>
        <v>2</v>
      </c>
      <c r="E63" s="7">
        <v>0</v>
      </c>
      <c r="F63" s="13">
        <f t="shared" si="3"/>
        <v>0.25</v>
      </c>
      <c r="G63" s="8" t="e">
        <f t="shared" si="4"/>
        <v>#DIV/0!</v>
      </c>
      <c r="H63" s="8" t="e">
        <f t="shared" si="5"/>
        <v>#DIV/0!</v>
      </c>
      <c r="I63" s="8" t="e">
        <f t="shared" si="6"/>
        <v>#DIV/0!</v>
      </c>
      <c r="J63" s="30"/>
      <c r="K63" s="26"/>
      <c r="L63" s="26"/>
      <c r="M63" s="46" t="e">
        <f t="shared" si="7"/>
        <v>#DIV/0!</v>
      </c>
      <c r="N63" s="46" t="e">
        <f t="shared" si="8"/>
        <v>#DIV/0!</v>
      </c>
      <c r="O63" s="46" t="e">
        <f t="shared" si="9"/>
        <v>#DIV/0!</v>
      </c>
      <c r="P63" s="46" t="e">
        <f t="shared" si="10"/>
        <v>#DIV/0!</v>
      </c>
      <c r="Q63" s="46" t="e">
        <f t="shared" si="11"/>
        <v>#DIV/0!</v>
      </c>
      <c r="R63" s="46" t="e">
        <f t="shared" si="12"/>
        <v>#DIV/0!</v>
      </c>
      <c r="S63" s="46" t="e">
        <f t="shared" si="13"/>
        <v>#DIV/0!</v>
      </c>
      <c r="T63" s="46" t="e">
        <f t="shared" si="14"/>
        <v>#DIV/0!</v>
      </c>
      <c r="U63" s="46" t="e">
        <f t="shared" si="15"/>
        <v>#DIV/0!</v>
      </c>
      <c r="V63" s="26"/>
      <c r="W63" s="26"/>
      <c r="X63" s="26"/>
    </row>
    <row r="64" spans="1:24">
      <c r="A64" s="26"/>
      <c r="B64" s="82" t="s">
        <v>19</v>
      </c>
      <c r="C64" s="83"/>
      <c r="D64" s="20">
        <f t="shared" si="16"/>
        <v>2.5</v>
      </c>
      <c r="E64" s="7">
        <v>0</v>
      </c>
      <c r="F64" s="13">
        <f t="shared" si="3"/>
        <v>0.17677669529663687</v>
      </c>
      <c r="G64" s="8" t="e">
        <f t="shared" si="4"/>
        <v>#DIV/0!</v>
      </c>
      <c r="H64" s="8" t="e">
        <f t="shared" si="5"/>
        <v>#DIV/0!</v>
      </c>
      <c r="I64" s="8" t="e">
        <f t="shared" si="6"/>
        <v>#DIV/0!</v>
      </c>
      <c r="J64" s="30"/>
      <c r="K64" s="26"/>
      <c r="L64" s="26"/>
      <c r="M64" s="46" t="e">
        <f t="shared" si="7"/>
        <v>#DIV/0!</v>
      </c>
      <c r="N64" s="46" t="e">
        <f t="shared" si="8"/>
        <v>#DIV/0!</v>
      </c>
      <c r="O64" s="46" t="e">
        <f t="shared" si="9"/>
        <v>#DIV/0!</v>
      </c>
      <c r="P64" s="46" t="e">
        <f t="shared" si="10"/>
        <v>#DIV/0!</v>
      </c>
      <c r="Q64" s="46" t="e">
        <f t="shared" si="11"/>
        <v>#DIV/0!</v>
      </c>
      <c r="R64" s="46" t="e">
        <f t="shared" si="12"/>
        <v>#DIV/0!</v>
      </c>
      <c r="S64" s="46" t="e">
        <f t="shared" si="13"/>
        <v>#DIV/0!</v>
      </c>
      <c r="T64" s="46" t="e">
        <f t="shared" si="14"/>
        <v>#DIV/0!</v>
      </c>
      <c r="U64" s="46" t="e">
        <f t="shared" si="15"/>
        <v>#DIV/0!</v>
      </c>
      <c r="V64" s="26"/>
      <c r="W64" s="26"/>
      <c r="X64" s="26"/>
    </row>
    <row r="65" spans="1:24">
      <c r="A65" s="26"/>
      <c r="B65" s="82" t="s">
        <v>19</v>
      </c>
      <c r="C65" s="83"/>
      <c r="D65" s="20">
        <f t="shared" si="16"/>
        <v>3</v>
      </c>
      <c r="E65" s="7">
        <v>0</v>
      </c>
      <c r="F65" s="13">
        <f t="shared" si="3"/>
        <v>0.125</v>
      </c>
      <c r="G65" s="8" t="e">
        <f t="shared" si="4"/>
        <v>#DIV/0!</v>
      </c>
      <c r="H65" s="8" t="e">
        <f t="shared" si="5"/>
        <v>#DIV/0!</v>
      </c>
      <c r="I65" s="8" t="e">
        <f t="shared" si="6"/>
        <v>#DIV/0!</v>
      </c>
      <c r="J65" s="30"/>
      <c r="K65" s="26"/>
      <c r="L65" s="26"/>
      <c r="M65" s="46" t="e">
        <f t="shared" si="7"/>
        <v>#DIV/0!</v>
      </c>
      <c r="N65" s="46" t="e">
        <f t="shared" si="8"/>
        <v>#DIV/0!</v>
      </c>
      <c r="O65" s="46" t="e">
        <f t="shared" si="9"/>
        <v>#DIV/0!</v>
      </c>
      <c r="P65" s="46" t="e">
        <f t="shared" si="10"/>
        <v>#DIV/0!</v>
      </c>
      <c r="Q65" s="46" t="e">
        <f t="shared" si="11"/>
        <v>#DIV/0!</v>
      </c>
      <c r="R65" s="46" t="e">
        <f t="shared" si="12"/>
        <v>#DIV/0!</v>
      </c>
      <c r="S65" s="46" t="e">
        <f t="shared" si="13"/>
        <v>#DIV/0!</v>
      </c>
      <c r="T65" s="46" t="e">
        <f t="shared" si="14"/>
        <v>#DIV/0!</v>
      </c>
      <c r="U65" s="46" t="e">
        <f t="shared" si="15"/>
        <v>#DIV/0!</v>
      </c>
      <c r="V65" s="26"/>
      <c r="W65" s="26"/>
      <c r="X65" s="26"/>
    </row>
    <row r="66" spans="1:24">
      <c r="A66" s="26"/>
      <c r="B66" s="82" t="s">
        <v>48</v>
      </c>
      <c r="C66" s="83"/>
      <c r="D66" s="20">
        <f t="shared" si="16"/>
        <v>3.5</v>
      </c>
      <c r="E66" s="7">
        <v>0</v>
      </c>
      <c r="F66" s="13">
        <f t="shared" si="3"/>
        <v>8.8388347648318447E-2</v>
      </c>
      <c r="G66" s="8" t="e">
        <f t="shared" si="4"/>
        <v>#DIV/0!</v>
      </c>
      <c r="H66" s="8" t="e">
        <f t="shared" si="5"/>
        <v>#DIV/0!</v>
      </c>
      <c r="I66" s="8" t="e">
        <f t="shared" si="6"/>
        <v>#DIV/0!</v>
      </c>
      <c r="J66" s="30"/>
      <c r="K66" s="26"/>
      <c r="L66" s="26"/>
      <c r="M66" s="46" t="e">
        <f t="shared" si="7"/>
        <v>#DIV/0!</v>
      </c>
      <c r="N66" s="46" t="e">
        <f t="shared" si="8"/>
        <v>#DIV/0!</v>
      </c>
      <c r="O66" s="46" t="e">
        <f t="shared" si="9"/>
        <v>#DIV/0!</v>
      </c>
      <c r="P66" s="46" t="e">
        <f t="shared" si="10"/>
        <v>#DIV/0!</v>
      </c>
      <c r="Q66" s="46" t="e">
        <f t="shared" si="11"/>
        <v>#DIV/0!</v>
      </c>
      <c r="R66" s="46" t="e">
        <f t="shared" si="12"/>
        <v>#DIV/0!</v>
      </c>
      <c r="S66" s="46" t="e">
        <f t="shared" si="13"/>
        <v>#DIV/0!</v>
      </c>
      <c r="T66" s="46" t="e">
        <f t="shared" si="14"/>
        <v>#DIV/0!</v>
      </c>
      <c r="U66" s="46" t="e">
        <f t="shared" si="15"/>
        <v>#DIV/0!</v>
      </c>
      <c r="V66" s="26"/>
      <c r="W66" s="26"/>
      <c r="X66" s="26"/>
    </row>
    <row r="67" spans="1:24">
      <c r="A67" s="26"/>
      <c r="B67" s="82" t="s">
        <v>48</v>
      </c>
      <c r="C67" s="83"/>
      <c r="D67" s="20">
        <f t="shared" si="16"/>
        <v>4</v>
      </c>
      <c r="E67" s="7">
        <v>0</v>
      </c>
      <c r="F67" s="13">
        <f t="shared" si="3"/>
        <v>6.25E-2</v>
      </c>
      <c r="G67" s="8" t="e">
        <f t="shared" si="4"/>
        <v>#DIV/0!</v>
      </c>
      <c r="H67" s="8" t="e">
        <f t="shared" si="5"/>
        <v>#DIV/0!</v>
      </c>
      <c r="I67" s="8" t="e">
        <f t="shared" si="6"/>
        <v>#DIV/0!</v>
      </c>
      <c r="J67" s="30"/>
      <c r="K67" s="26"/>
      <c r="L67" s="26"/>
      <c r="M67" s="46" t="e">
        <f t="shared" si="7"/>
        <v>#DIV/0!</v>
      </c>
      <c r="N67" s="46" t="e">
        <f t="shared" si="8"/>
        <v>#DIV/0!</v>
      </c>
      <c r="O67" s="46" t="e">
        <f t="shared" si="9"/>
        <v>#DIV/0!</v>
      </c>
      <c r="P67" s="46" t="e">
        <f t="shared" si="10"/>
        <v>#DIV/0!</v>
      </c>
      <c r="Q67" s="46" t="e">
        <f t="shared" si="11"/>
        <v>#DIV/0!</v>
      </c>
      <c r="R67" s="46" t="e">
        <f t="shared" si="12"/>
        <v>#DIV/0!</v>
      </c>
      <c r="S67" s="46" t="e">
        <f t="shared" si="13"/>
        <v>#DIV/0!</v>
      </c>
      <c r="T67" s="46" t="e">
        <f t="shared" si="14"/>
        <v>#DIV/0!</v>
      </c>
      <c r="U67" s="46" t="e">
        <f t="shared" si="15"/>
        <v>#DIV/0!</v>
      </c>
      <c r="V67" s="26"/>
      <c r="W67" s="26"/>
      <c r="X67" s="26"/>
    </row>
    <row r="68" spans="1:24">
      <c r="A68" s="26"/>
      <c r="B68" s="82" t="s">
        <v>20</v>
      </c>
      <c r="C68" s="83"/>
      <c r="D68" s="20">
        <f t="shared" si="16"/>
        <v>4.5</v>
      </c>
      <c r="E68" s="7">
        <v>0</v>
      </c>
      <c r="F68" s="13">
        <f t="shared" si="3"/>
        <v>4.4194173824159223E-2</v>
      </c>
      <c r="G68" s="8" t="e">
        <f t="shared" si="4"/>
        <v>#DIV/0!</v>
      </c>
      <c r="H68" s="8" t="e">
        <f t="shared" si="5"/>
        <v>#DIV/0!</v>
      </c>
      <c r="I68" s="8" t="e">
        <f t="shared" si="6"/>
        <v>#DIV/0!</v>
      </c>
      <c r="J68" s="30"/>
      <c r="K68" s="26"/>
      <c r="L68" s="26"/>
      <c r="M68" s="46" t="e">
        <f t="shared" si="7"/>
        <v>#DIV/0!</v>
      </c>
      <c r="N68" s="46" t="e">
        <f t="shared" si="8"/>
        <v>#DIV/0!</v>
      </c>
      <c r="O68" s="46" t="e">
        <f t="shared" si="9"/>
        <v>#DIV/0!</v>
      </c>
      <c r="P68" s="46" t="e">
        <f t="shared" si="10"/>
        <v>#DIV/0!</v>
      </c>
      <c r="Q68" s="46" t="e">
        <f t="shared" si="11"/>
        <v>#DIV/0!</v>
      </c>
      <c r="R68" s="46" t="e">
        <f t="shared" si="12"/>
        <v>#DIV/0!</v>
      </c>
      <c r="S68" s="46" t="e">
        <f t="shared" si="13"/>
        <v>#DIV/0!</v>
      </c>
      <c r="T68" s="46" t="e">
        <f t="shared" si="14"/>
        <v>#DIV/0!</v>
      </c>
      <c r="U68" s="46" t="e">
        <f t="shared" si="15"/>
        <v>#DIV/0!</v>
      </c>
      <c r="V68" s="26"/>
      <c r="W68" s="26"/>
      <c r="X68" s="26"/>
    </row>
    <row r="69" spans="1:24">
      <c r="A69" s="26"/>
      <c r="B69" s="82" t="s">
        <v>20</v>
      </c>
      <c r="C69" s="83"/>
      <c r="D69" s="20">
        <f t="shared" si="16"/>
        <v>5</v>
      </c>
      <c r="E69" s="7">
        <v>0</v>
      </c>
      <c r="F69" s="13">
        <f t="shared" si="3"/>
        <v>3.125E-2</v>
      </c>
      <c r="G69" s="8" t="e">
        <f t="shared" si="4"/>
        <v>#DIV/0!</v>
      </c>
      <c r="H69" s="8" t="e">
        <f t="shared" si="5"/>
        <v>#DIV/0!</v>
      </c>
      <c r="I69" s="8" t="e">
        <f t="shared" si="6"/>
        <v>#DIV/0!</v>
      </c>
      <c r="J69" s="30"/>
      <c r="K69" s="26"/>
      <c r="L69" s="26"/>
      <c r="M69" s="46" t="e">
        <f t="shared" si="7"/>
        <v>#DIV/0!</v>
      </c>
      <c r="N69" s="46" t="e">
        <f t="shared" si="8"/>
        <v>#DIV/0!</v>
      </c>
      <c r="O69" s="46" t="e">
        <f t="shared" si="9"/>
        <v>#DIV/0!</v>
      </c>
      <c r="P69" s="46" t="e">
        <f t="shared" si="10"/>
        <v>#DIV/0!</v>
      </c>
      <c r="Q69" s="46" t="e">
        <f t="shared" si="11"/>
        <v>#DIV/0!</v>
      </c>
      <c r="R69" s="46" t="e">
        <f t="shared" si="12"/>
        <v>#DIV/0!</v>
      </c>
      <c r="S69" s="46" t="e">
        <f t="shared" si="13"/>
        <v>#DIV/0!</v>
      </c>
      <c r="T69" s="46" t="e">
        <f t="shared" si="14"/>
        <v>#DIV/0!</v>
      </c>
      <c r="U69" s="46" t="e">
        <f t="shared" si="15"/>
        <v>#DIV/0!</v>
      </c>
      <c r="V69" s="26"/>
      <c r="W69" s="26"/>
      <c r="X69" s="26"/>
    </row>
    <row r="70" spans="1:24">
      <c r="A70" s="26"/>
      <c r="B70" s="82" t="s">
        <v>49</v>
      </c>
      <c r="C70" s="83"/>
      <c r="D70" s="20">
        <f t="shared" si="16"/>
        <v>5.5</v>
      </c>
      <c r="E70" s="7">
        <v>0</v>
      </c>
      <c r="F70" s="13">
        <f t="shared" si="3"/>
        <v>2.2097086912079608E-2</v>
      </c>
      <c r="G70" s="8" t="e">
        <f t="shared" si="4"/>
        <v>#DIV/0!</v>
      </c>
      <c r="H70" s="8" t="e">
        <f t="shared" si="5"/>
        <v>#DIV/0!</v>
      </c>
      <c r="I70" s="8" t="e">
        <f t="shared" si="6"/>
        <v>#DIV/0!</v>
      </c>
      <c r="J70" s="30"/>
      <c r="K70" s="26"/>
      <c r="L70" s="26"/>
      <c r="M70" s="46" t="e">
        <f t="shared" si="7"/>
        <v>#DIV/0!</v>
      </c>
      <c r="N70" s="46" t="e">
        <f t="shared" si="8"/>
        <v>#DIV/0!</v>
      </c>
      <c r="O70" s="46" t="e">
        <f t="shared" si="9"/>
        <v>#DIV/0!</v>
      </c>
      <c r="P70" s="46" t="e">
        <f t="shared" si="10"/>
        <v>#DIV/0!</v>
      </c>
      <c r="Q70" s="46" t="e">
        <f t="shared" si="11"/>
        <v>#DIV/0!</v>
      </c>
      <c r="R70" s="46" t="e">
        <f t="shared" si="12"/>
        <v>#DIV/0!</v>
      </c>
      <c r="S70" s="46" t="e">
        <f t="shared" si="13"/>
        <v>#DIV/0!</v>
      </c>
      <c r="T70" s="46" t="e">
        <f t="shared" si="14"/>
        <v>#DIV/0!</v>
      </c>
      <c r="U70" s="46" t="e">
        <f t="shared" si="15"/>
        <v>#DIV/0!</v>
      </c>
      <c r="V70" s="26"/>
      <c r="W70" s="26"/>
      <c r="X70" s="26"/>
    </row>
    <row r="71" spans="1:24">
      <c r="A71" s="26"/>
      <c r="B71" s="82" t="s">
        <v>50</v>
      </c>
      <c r="C71" s="83"/>
      <c r="D71" s="20">
        <f t="shared" si="16"/>
        <v>6</v>
      </c>
      <c r="E71" s="7">
        <v>0</v>
      </c>
      <c r="F71" s="13">
        <f t="shared" si="3"/>
        <v>1.5625E-2</v>
      </c>
      <c r="G71" s="8" t="e">
        <f t="shared" si="4"/>
        <v>#DIV/0!</v>
      </c>
      <c r="H71" s="8" t="e">
        <f t="shared" si="5"/>
        <v>#DIV/0!</v>
      </c>
      <c r="I71" s="8" t="e">
        <f t="shared" si="6"/>
        <v>#DIV/0!</v>
      </c>
      <c r="J71" s="30"/>
      <c r="K71" s="26"/>
      <c r="L71" s="26"/>
      <c r="M71" s="46" t="e">
        <f t="shared" si="7"/>
        <v>#DIV/0!</v>
      </c>
      <c r="N71" s="46" t="e">
        <f t="shared" si="8"/>
        <v>#DIV/0!</v>
      </c>
      <c r="O71" s="46" t="e">
        <f t="shared" si="9"/>
        <v>#DIV/0!</v>
      </c>
      <c r="P71" s="46" t="e">
        <f t="shared" si="10"/>
        <v>#DIV/0!</v>
      </c>
      <c r="Q71" s="46" t="e">
        <f t="shared" si="11"/>
        <v>#DIV/0!</v>
      </c>
      <c r="R71" s="46" t="e">
        <f t="shared" si="12"/>
        <v>#DIV/0!</v>
      </c>
      <c r="S71" s="46" t="e">
        <f t="shared" si="13"/>
        <v>#DIV/0!</v>
      </c>
      <c r="T71" s="46" t="e">
        <f t="shared" si="14"/>
        <v>#DIV/0!</v>
      </c>
      <c r="U71" s="46" t="e">
        <f t="shared" si="15"/>
        <v>#DIV/0!</v>
      </c>
      <c r="V71" s="26"/>
      <c r="W71" s="26"/>
      <c r="X71" s="26"/>
    </row>
    <row r="72" spans="1:24">
      <c r="A72" s="26"/>
      <c r="B72" s="82" t="s">
        <v>21</v>
      </c>
      <c r="C72" s="83"/>
      <c r="D72" s="20">
        <f t="shared" si="16"/>
        <v>6.5</v>
      </c>
      <c r="E72" s="7">
        <v>0</v>
      </c>
      <c r="F72" s="13">
        <f t="shared" si="3"/>
        <v>1.1048543456039808E-2</v>
      </c>
      <c r="G72" s="8" t="e">
        <f t="shared" si="4"/>
        <v>#DIV/0!</v>
      </c>
      <c r="H72" s="8" t="e">
        <f t="shared" si="5"/>
        <v>#DIV/0!</v>
      </c>
      <c r="I72" s="8" t="e">
        <f t="shared" si="6"/>
        <v>#DIV/0!</v>
      </c>
      <c r="J72" s="30"/>
      <c r="K72" s="26"/>
      <c r="L72" s="26"/>
      <c r="M72" s="46" t="e">
        <f t="shared" si="7"/>
        <v>#DIV/0!</v>
      </c>
      <c r="N72" s="46" t="e">
        <f t="shared" si="8"/>
        <v>#DIV/0!</v>
      </c>
      <c r="O72" s="46" t="e">
        <f t="shared" si="9"/>
        <v>#DIV/0!</v>
      </c>
      <c r="P72" s="46" t="e">
        <f t="shared" si="10"/>
        <v>#DIV/0!</v>
      </c>
      <c r="Q72" s="46" t="e">
        <f t="shared" si="11"/>
        <v>#DIV/0!</v>
      </c>
      <c r="R72" s="46" t="e">
        <f t="shared" si="12"/>
        <v>#DIV/0!</v>
      </c>
      <c r="S72" s="46" t="e">
        <f t="shared" si="13"/>
        <v>#DIV/0!</v>
      </c>
      <c r="T72" s="46" t="e">
        <f t="shared" si="14"/>
        <v>#DIV/0!</v>
      </c>
      <c r="U72" s="46" t="e">
        <f t="shared" si="15"/>
        <v>#DIV/0!</v>
      </c>
      <c r="V72" s="26"/>
      <c r="W72" s="26"/>
      <c r="X72" s="26"/>
    </row>
    <row r="73" spans="1:24">
      <c r="A73" s="26"/>
      <c r="B73" s="82" t="s">
        <v>21</v>
      </c>
      <c r="C73" s="83"/>
      <c r="D73" s="20">
        <f t="shared" si="16"/>
        <v>7</v>
      </c>
      <c r="E73" s="7">
        <v>0</v>
      </c>
      <c r="F73" s="13">
        <f t="shared" si="3"/>
        <v>7.8125E-3</v>
      </c>
      <c r="G73" s="8" t="e">
        <f t="shared" si="4"/>
        <v>#DIV/0!</v>
      </c>
      <c r="H73" s="8" t="e">
        <f t="shared" si="5"/>
        <v>#DIV/0!</v>
      </c>
      <c r="I73" s="8" t="e">
        <f t="shared" si="6"/>
        <v>#DIV/0!</v>
      </c>
      <c r="J73" s="26"/>
      <c r="K73" s="26"/>
      <c r="L73" s="26"/>
      <c r="M73" s="46" t="e">
        <f t="shared" si="7"/>
        <v>#DIV/0!</v>
      </c>
      <c r="N73" s="46" t="e">
        <f t="shared" si="8"/>
        <v>#DIV/0!</v>
      </c>
      <c r="O73" s="46" t="e">
        <f t="shared" si="9"/>
        <v>#DIV/0!</v>
      </c>
      <c r="P73" s="46" t="e">
        <f t="shared" si="10"/>
        <v>#DIV/0!</v>
      </c>
      <c r="Q73" s="46" t="e">
        <f t="shared" si="11"/>
        <v>#DIV/0!</v>
      </c>
      <c r="R73" s="46" t="e">
        <f t="shared" si="12"/>
        <v>#DIV/0!</v>
      </c>
      <c r="S73" s="46" t="e">
        <f t="shared" si="13"/>
        <v>#DIV/0!</v>
      </c>
      <c r="T73" s="46" t="e">
        <f t="shared" si="14"/>
        <v>#DIV/0!</v>
      </c>
      <c r="U73" s="46" t="e">
        <f t="shared" si="15"/>
        <v>#DIV/0!</v>
      </c>
      <c r="V73" s="26"/>
      <c r="W73" s="26"/>
      <c r="X73" s="26"/>
    </row>
    <row r="74" spans="1:24">
      <c r="A74" s="26"/>
      <c r="B74" s="82" t="s">
        <v>51</v>
      </c>
      <c r="C74" s="83"/>
      <c r="D74" s="20">
        <f t="shared" si="16"/>
        <v>7.5</v>
      </c>
      <c r="E74" s="7">
        <v>0</v>
      </c>
      <c r="F74" s="13">
        <f t="shared" si="3"/>
        <v>5.5242717280199038E-3</v>
      </c>
      <c r="G74" s="8" t="e">
        <f t="shared" si="4"/>
        <v>#DIV/0!</v>
      </c>
      <c r="H74" s="8" t="e">
        <f t="shared" si="5"/>
        <v>#DIV/0!</v>
      </c>
      <c r="I74" s="8" t="e">
        <f t="shared" si="6"/>
        <v>#DIV/0!</v>
      </c>
      <c r="J74" s="26"/>
      <c r="K74" s="26"/>
      <c r="L74" s="26"/>
      <c r="M74" s="46" t="e">
        <f t="shared" si="7"/>
        <v>#DIV/0!</v>
      </c>
      <c r="N74" s="46" t="e">
        <f t="shared" si="8"/>
        <v>#DIV/0!</v>
      </c>
      <c r="O74" s="46" t="e">
        <f t="shared" si="9"/>
        <v>#DIV/0!</v>
      </c>
      <c r="P74" s="46" t="e">
        <f t="shared" si="10"/>
        <v>#DIV/0!</v>
      </c>
      <c r="Q74" s="46" t="e">
        <f t="shared" si="11"/>
        <v>#DIV/0!</v>
      </c>
      <c r="R74" s="46" t="e">
        <f t="shared" si="12"/>
        <v>#DIV/0!</v>
      </c>
      <c r="S74" s="46" t="e">
        <f t="shared" si="13"/>
        <v>#DIV/0!</v>
      </c>
      <c r="T74" s="46" t="e">
        <f t="shared" si="14"/>
        <v>#DIV/0!</v>
      </c>
      <c r="U74" s="46" t="e">
        <f t="shared" si="15"/>
        <v>#DIV/0!</v>
      </c>
      <c r="V74" s="26"/>
      <c r="W74" s="26"/>
      <c r="X74" s="26"/>
    </row>
    <row r="75" spans="1:24">
      <c r="A75" s="26"/>
      <c r="B75" s="82" t="s">
        <v>51</v>
      </c>
      <c r="C75" s="83"/>
      <c r="D75" s="20">
        <f t="shared" si="16"/>
        <v>8</v>
      </c>
      <c r="E75" s="7">
        <v>0</v>
      </c>
      <c r="F75" s="13">
        <f t="shared" si="3"/>
        <v>3.90625E-3</v>
      </c>
      <c r="G75" s="8" t="e">
        <f t="shared" si="4"/>
        <v>#DIV/0!</v>
      </c>
      <c r="H75" s="8" t="e">
        <f t="shared" si="5"/>
        <v>#DIV/0!</v>
      </c>
      <c r="I75" s="8" t="e">
        <f t="shared" si="6"/>
        <v>#DIV/0!</v>
      </c>
      <c r="J75" s="26"/>
      <c r="K75" s="26"/>
      <c r="L75" s="26"/>
      <c r="M75" s="46" t="e">
        <f t="shared" si="7"/>
        <v>#DIV/0!</v>
      </c>
      <c r="N75" s="46" t="e">
        <f t="shared" si="8"/>
        <v>#DIV/0!</v>
      </c>
      <c r="O75" s="46" t="e">
        <f t="shared" si="9"/>
        <v>#DIV/0!</v>
      </c>
      <c r="P75" s="46" t="e">
        <f t="shared" si="10"/>
        <v>#DIV/0!</v>
      </c>
      <c r="Q75" s="46" t="e">
        <f t="shared" si="11"/>
        <v>#DIV/0!</v>
      </c>
      <c r="R75" s="46" t="e">
        <f t="shared" si="12"/>
        <v>#DIV/0!</v>
      </c>
      <c r="S75" s="46" t="e">
        <f t="shared" si="13"/>
        <v>#DIV/0!</v>
      </c>
      <c r="T75" s="46" t="e">
        <f t="shared" si="14"/>
        <v>#DIV/0!</v>
      </c>
      <c r="U75" s="46" t="e">
        <f t="shared" si="15"/>
        <v>#DIV/0!</v>
      </c>
      <c r="V75" s="26"/>
      <c r="W75" s="26"/>
      <c r="X75" s="26"/>
    </row>
    <row r="76" spans="1:24">
      <c r="A76" s="26"/>
      <c r="B76" s="82" t="s">
        <v>22</v>
      </c>
      <c r="C76" s="83"/>
      <c r="D76" s="20">
        <f t="shared" si="16"/>
        <v>8.5</v>
      </c>
      <c r="E76" s="7">
        <v>0</v>
      </c>
      <c r="F76" s="13">
        <f t="shared" si="3"/>
        <v>2.7621358640099515E-3</v>
      </c>
      <c r="G76" s="8" t="e">
        <f t="shared" si="4"/>
        <v>#DIV/0!</v>
      </c>
      <c r="H76" s="8" t="e">
        <f t="shared" si="5"/>
        <v>#DIV/0!</v>
      </c>
      <c r="I76" s="8" t="e">
        <f t="shared" si="6"/>
        <v>#DIV/0!</v>
      </c>
      <c r="J76" s="26"/>
      <c r="K76" s="26"/>
      <c r="L76" s="26"/>
      <c r="M76" s="46" t="e">
        <f t="shared" si="7"/>
        <v>#DIV/0!</v>
      </c>
      <c r="N76" s="46" t="e">
        <f t="shared" si="8"/>
        <v>#DIV/0!</v>
      </c>
      <c r="O76" s="46" t="e">
        <f t="shared" si="9"/>
        <v>#DIV/0!</v>
      </c>
      <c r="P76" s="46" t="e">
        <f t="shared" si="10"/>
        <v>#DIV/0!</v>
      </c>
      <c r="Q76" s="46" t="e">
        <f t="shared" si="11"/>
        <v>#DIV/0!</v>
      </c>
      <c r="R76" s="46" t="e">
        <f t="shared" si="12"/>
        <v>#DIV/0!</v>
      </c>
      <c r="S76" s="46" t="e">
        <f t="shared" si="13"/>
        <v>#DIV/0!</v>
      </c>
      <c r="T76" s="46" t="e">
        <f t="shared" si="14"/>
        <v>#DIV/0!</v>
      </c>
      <c r="U76" s="46" t="e">
        <f t="shared" si="15"/>
        <v>#DIV/0!</v>
      </c>
      <c r="V76" s="26"/>
      <c r="W76" s="26"/>
      <c r="X76" s="26"/>
    </row>
    <row r="77" spans="1:24">
      <c r="A77" s="26"/>
      <c r="B77" s="82" t="s">
        <v>22</v>
      </c>
      <c r="C77" s="83"/>
      <c r="D77" s="20">
        <f t="shared" si="16"/>
        <v>9</v>
      </c>
      <c r="E77" s="7">
        <v>0</v>
      </c>
      <c r="F77" s="13">
        <f t="shared" si="3"/>
        <v>1.953125E-3</v>
      </c>
      <c r="G77" s="8" t="e">
        <f t="shared" si="4"/>
        <v>#DIV/0!</v>
      </c>
      <c r="H77" s="8" t="e">
        <f t="shared" si="5"/>
        <v>#DIV/0!</v>
      </c>
      <c r="I77" s="8" t="e">
        <f t="shared" si="6"/>
        <v>#DIV/0!</v>
      </c>
      <c r="J77" s="26"/>
      <c r="K77" s="26"/>
      <c r="L77" s="26"/>
      <c r="M77" s="46" t="e">
        <f t="shared" si="7"/>
        <v>#DIV/0!</v>
      </c>
      <c r="N77" s="46" t="e">
        <f t="shared" si="8"/>
        <v>#DIV/0!</v>
      </c>
      <c r="O77" s="46" t="e">
        <f t="shared" si="9"/>
        <v>#DIV/0!</v>
      </c>
      <c r="P77" s="46" t="e">
        <f t="shared" si="10"/>
        <v>#DIV/0!</v>
      </c>
      <c r="Q77" s="46" t="e">
        <f t="shared" si="11"/>
        <v>#DIV/0!</v>
      </c>
      <c r="R77" s="46" t="e">
        <f t="shared" si="12"/>
        <v>#DIV/0!</v>
      </c>
      <c r="S77" s="46" t="e">
        <f t="shared" si="13"/>
        <v>#DIV/0!</v>
      </c>
      <c r="T77" s="46" t="e">
        <f t="shared" si="14"/>
        <v>#DIV/0!</v>
      </c>
      <c r="U77" s="46" t="e">
        <f t="shared" si="15"/>
        <v>#DIV/0!</v>
      </c>
      <c r="V77" s="26"/>
      <c r="W77" s="26"/>
      <c r="X77" s="26"/>
    </row>
    <row r="78" spans="1:24">
      <c r="A78" s="26"/>
      <c r="B78" s="82" t="s">
        <v>52</v>
      </c>
      <c r="C78" s="83"/>
      <c r="D78" s="20">
        <f t="shared" si="16"/>
        <v>9.5</v>
      </c>
      <c r="E78" s="7">
        <v>0</v>
      </c>
      <c r="F78" s="13">
        <f t="shared" si="3"/>
        <v>1.3810679320049757E-3</v>
      </c>
      <c r="G78" s="8" t="e">
        <f t="shared" si="4"/>
        <v>#DIV/0!</v>
      </c>
      <c r="H78" s="8" t="e">
        <f t="shared" si="5"/>
        <v>#DIV/0!</v>
      </c>
      <c r="I78" s="8" t="e">
        <f t="shared" si="6"/>
        <v>#DIV/0!</v>
      </c>
      <c r="J78" s="26"/>
      <c r="K78" s="26"/>
      <c r="L78" s="26"/>
      <c r="M78" s="46" t="e">
        <f t="shared" si="7"/>
        <v>#DIV/0!</v>
      </c>
      <c r="N78" s="46" t="e">
        <f t="shared" si="8"/>
        <v>#DIV/0!</v>
      </c>
      <c r="O78" s="46" t="e">
        <f t="shared" si="9"/>
        <v>#DIV/0!</v>
      </c>
      <c r="P78" s="46" t="e">
        <f t="shared" si="10"/>
        <v>#DIV/0!</v>
      </c>
      <c r="Q78" s="46" t="e">
        <f t="shared" si="11"/>
        <v>#DIV/0!</v>
      </c>
      <c r="R78" s="46" t="e">
        <f t="shared" si="12"/>
        <v>#DIV/0!</v>
      </c>
      <c r="S78" s="46" t="e">
        <f t="shared" si="13"/>
        <v>#DIV/0!</v>
      </c>
      <c r="T78" s="46" t="e">
        <f t="shared" si="14"/>
        <v>#DIV/0!</v>
      </c>
      <c r="U78" s="46" t="e">
        <f t="shared" si="15"/>
        <v>#DIV/0!</v>
      </c>
      <c r="V78" s="26"/>
      <c r="W78" s="26"/>
      <c r="X78" s="26"/>
    </row>
    <row r="79" spans="1:24">
      <c r="A79" s="26"/>
      <c r="B79" s="82" t="s">
        <v>52</v>
      </c>
      <c r="C79" s="83"/>
      <c r="D79" s="20">
        <f t="shared" si="16"/>
        <v>10</v>
      </c>
      <c r="E79" s="7">
        <v>0</v>
      </c>
      <c r="F79" s="13">
        <f t="shared" si="3"/>
        <v>9.765625E-4</v>
      </c>
      <c r="G79" s="8" t="e">
        <f t="shared" si="4"/>
        <v>#DIV/0!</v>
      </c>
      <c r="H79" s="8" t="e">
        <f t="shared" si="5"/>
        <v>#DIV/0!</v>
      </c>
      <c r="I79" s="8" t="e">
        <f t="shared" si="6"/>
        <v>#DIV/0!</v>
      </c>
      <c r="J79" s="26"/>
      <c r="K79" s="26"/>
      <c r="L79" s="26"/>
      <c r="M79" s="46" t="e">
        <f t="shared" si="7"/>
        <v>#DIV/0!</v>
      </c>
      <c r="N79" s="46" t="e">
        <f t="shared" si="8"/>
        <v>#DIV/0!</v>
      </c>
      <c r="O79" s="46" t="e">
        <f t="shared" si="9"/>
        <v>#DIV/0!</v>
      </c>
      <c r="P79" s="46" t="e">
        <f t="shared" si="10"/>
        <v>#DIV/0!</v>
      </c>
      <c r="Q79" s="46" t="e">
        <f t="shared" si="11"/>
        <v>#DIV/0!</v>
      </c>
      <c r="R79" s="46" t="e">
        <f t="shared" si="12"/>
        <v>#DIV/0!</v>
      </c>
      <c r="S79" s="46" t="e">
        <f t="shared" si="13"/>
        <v>#DIV/0!</v>
      </c>
      <c r="T79" s="46" t="e">
        <f t="shared" si="14"/>
        <v>#DIV/0!</v>
      </c>
      <c r="U79" s="46" t="e">
        <f t="shared" si="15"/>
        <v>#DIV/0!</v>
      </c>
      <c r="V79" s="26"/>
      <c r="W79" s="26"/>
      <c r="X79" s="26"/>
    </row>
    <row r="80" spans="1:24">
      <c r="A80" s="26"/>
      <c r="B80" s="17"/>
      <c r="C80" s="26"/>
      <c r="D80" s="17"/>
      <c r="E80" s="17"/>
      <c r="F80" s="17"/>
      <c r="G80" s="17"/>
      <c r="H80" s="17"/>
      <c r="I80" s="17"/>
      <c r="J80" s="17"/>
      <c r="K80" s="26"/>
      <c r="L80" s="26"/>
      <c r="M80" s="45" t="e">
        <f>SUM(M39:M79)</f>
        <v>#DIV/0!</v>
      </c>
      <c r="N80" s="45" t="e">
        <f t="shared" ref="N80:U80" si="17">SUM(N39:N79)</f>
        <v>#DIV/0!</v>
      </c>
      <c r="O80" s="45" t="e">
        <f t="shared" si="17"/>
        <v>#DIV/0!</v>
      </c>
      <c r="P80" s="45" t="e">
        <f t="shared" si="17"/>
        <v>#DIV/0!</v>
      </c>
      <c r="Q80" s="45" t="e">
        <f t="shared" si="17"/>
        <v>#DIV/0!</v>
      </c>
      <c r="R80" s="45" t="e">
        <f t="shared" si="17"/>
        <v>#DIV/0!</v>
      </c>
      <c r="S80" s="45" t="e">
        <f t="shared" si="17"/>
        <v>#DIV/0!</v>
      </c>
      <c r="T80" s="45" t="e">
        <f t="shared" si="17"/>
        <v>#DIV/0!</v>
      </c>
      <c r="U80" s="45" t="e">
        <f t="shared" si="17"/>
        <v>#DIV/0!</v>
      </c>
      <c r="V80" s="26"/>
      <c r="W80" s="26"/>
      <c r="X80" s="26"/>
    </row>
    <row r="81" spans="1:24">
      <c r="A81" s="26"/>
      <c r="B81" s="86" t="s">
        <v>23</v>
      </c>
      <c r="C81" s="87"/>
      <c r="D81" s="25" t="s">
        <v>53</v>
      </c>
      <c r="E81" s="25" t="s">
        <v>0</v>
      </c>
      <c r="F81" s="25" t="s">
        <v>1</v>
      </c>
      <c r="G81" s="25" t="s">
        <v>2</v>
      </c>
      <c r="H81" s="25" t="s">
        <v>13</v>
      </c>
      <c r="I81" s="25" t="s">
        <v>4</v>
      </c>
      <c r="J81" s="17"/>
      <c r="K81" s="26"/>
      <c r="L81" s="26"/>
      <c r="M81" s="17"/>
      <c r="N81" s="17"/>
      <c r="O81" s="17"/>
      <c r="P81" s="17"/>
      <c r="Q81" s="17"/>
      <c r="R81" s="17"/>
      <c r="S81" s="17"/>
      <c r="T81" s="17"/>
      <c r="U81" s="17"/>
      <c r="V81" s="26"/>
      <c r="W81" s="26"/>
      <c r="X81" s="26"/>
    </row>
    <row r="82" spans="1:24">
      <c r="A82" s="26"/>
      <c r="B82" s="82" t="s">
        <v>37</v>
      </c>
      <c r="C82" s="83"/>
      <c r="D82" s="7">
        <v>-10</v>
      </c>
      <c r="E82" s="75">
        <v>1</v>
      </c>
      <c r="F82" s="11">
        <f t="shared" ref="F82:F122" si="18">2^(-D82)</f>
        <v>1024</v>
      </c>
      <c r="G82" s="8">
        <f t="shared" ref="G82:G122" si="19">E82/$E$12</f>
        <v>5.9880239520958087E-3</v>
      </c>
      <c r="H82" s="8">
        <f t="shared" ref="H82:H122" si="20">G82*100</f>
        <v>0.5988023952095809</v>
      </c>
      <c r="I82" s="8">
        <f t="shared" ref="I82:I122" si="21">I83+H82</f>
        <v>100</v>
      </c>
      <c r="J82" s="27"/>
      <c r="K82" s="26"/>
      <c r="L82" s="26"/>
      <c r="M82" s="46" t="str">
        <f>IF(AND(I82&gt;=90,I83&lt;90),D82-0.5-(I82-90)*(-0.5/(I82-I83)),"")</f>
        <v/>
      </c>
      <c r="N82" s="46" t="str">
        <f>IF(AND(I82&gt;=84,I83&lt;84),D82-0.5-(I82-84)*(-0.5/(I82-I83)),"")</f>
        <v/>
      </c>
      <c r="O82" s="46" t="str">
        <f>IF(AND(I82&gt;=75,I83&lt;75),D82-0.5-(I82-75)*(-0.5/(I82-I83)),"")</f>
        <v/>
      </c>
      <c r="P82" s="46" t="str">
        <f>IF(AND(I82&gt;=50,I83&lt;50),D82-0.5-(I82-50)*(-0.5/(I82-I83)),"")</f>
        <v/>
      </c>
      <c r="Q82" s="46" t="str">
        <f>IF(AND(I82&gt;=40,I83&lt;40),D82-0.5-(I82-40)*(-0.5/(I82-I83)),"")</f>
        <v/>
      </c>
      <c r="R82" s="46" t="str">
        <f>IF(AND(I82&gt;=35,I83&lt;35),D82-0.5-(I82-35)*(-0.5/(I82-I83)),"")</f>
        <v/>
      </c>
      <c r="S82" s="46" t="str">
        <f>IF(AND(I82&gt;=25,I83&lt;25),D82-0.5-(I82-25)*(-0.5/(I82-I83)),"")</f>
        <v/>
      </c>
      <c r="T82" s="46" t="str">
        <f>IF(AND(I82&gt;=16,I83&lt;16),D82-0.5-(I82-16)*(-0.5/(I82-I83)),"")</f>
        <v/>
      </c>
      <c r="U82" s="46" t="str">
        <f>IF(AND(I82&gt;=10,I83&lt;10),D82-0.5-(I82-10)*(-0.5/(I82-I83)),"")</f>
        <v/>
      </c>
      <c r="V82" s="26"/>
      <c r="W82" s="26"/>
      <c r="X82" s="26"/>
    </row>
    <row r="83" spans="1:24">
      <c r="A83" s="26"/>
      <c r="B83" s="82" t="s">
        <v>42</v>
      </c>
      <c r="C83" s="83"/>
      <c r="D83" s="2">
        <v>-9.5</v>
      </c>
      <c r="E83" s="75">
        <v>5</v>
      </c>
      <c r="F83" s="3">
        <f t="shared" si="18"/>
        <v>724.0773439350246</v>
      </c>
      <c r="G83" s="8">
        <f t="shared" si="19"/>
        <v>2.9940119760479042E-2</v>
      </c>
      <c r="H83" s="8">
        <f t="shared" si="20"/>
        <v>2.9940119760479043</v>
      </c>
      <c r="I83" s="8">
        <f t="shared" si="21"/>
        <v>99.401197604790426</v>
      </c>
      <c r="J83" s="27"/>
      <c r="K83" s="26"/>
      <c r="L83" s="26"/>
      <c r="M83" s="46" t="str">
        <f t="shared" ref="M83:M122" si="22">IF(AND(I83&gt;=90,I84&lt;90),D83-0.5-(I83-90)*(-0.5/(I83-I84)),"")</f>
        <v/>
      </c>
      <c r="N83" s="46" t="str">
        <f t="shared" ref="N83:N122" si="23">IF(AND(I83&gt;=84,I84&lt;84),D83-0.5-(I83-84)*(-0.5/(I83-I84)),"")</f>
        <v/>
      </c>
      <c r="O83" s="46" t="str">
        <f t="shared" ref="O83:O122" si="24">IF(AND(I83&gt;=75,I84&lt;75),D83-0.5-(I83-75)*(-0.5/(I83-I84)),"")</f>
        <v/>
      </c>
      <c r="P83" s="46" t="str">
        <f t="shared" ref="P83:P122" si="25">IF(AND(I83&gt;=50,I84&lt;50),D83-0.5-(I83-50)*(-0.5/(I83-I84)),"")</f>
        <v/>
      </c>
      <c r="Q83" s="46" t="str">
        <f t="shared" ref="Q83:Q122" si="26">IF(AND(I83&gt;=40,I84&lt;40),D83-0.5-(I83-40)*(-0.5/(I83-I84)),"")</f>
        <v/>
      </c>
      <c r="R83" s="46" t="str">
        <f t="shared" ref="R83:R122" si="27">IF(AND(I83&gt;=35,I84&lt;35),D83-0.5-(I83-35)*(-0.5/(I83-I84)),"")</f>
        <v/>
      </c>
      <c r="S83" s="46" t="str">
        <f t="shared" ref="S83:S122" si="28">IF(AND(I83&gt;=25,I84&lt;25),D83-0.5-(I83-25)*(-0.5/(I83-I84)),"")</f>
        <v/>
      </c>
      <c r="T83" s="46" t="str">
        <f t="shared" ref="T83:T122" si="29">IF(AND(I83&gt;=16,I84&lt;16),D83-0.5-(I83-16)*(-0.5/(I83-I84)),"")</f>
        <v/>
      </c>
      <c r="U83" s="46" t="str">
        <f t="shared" ref="U83:U122" si="30">IF(AND(I83&gt;=10,I84&lt;10),D83-0.5-(I83-10)*(-0.5/(I83-I84)),"")</f>
        <v/>
      </c>
      <c r="V83" s="26"/>
      <c r="W83" s="26"/>
      <c r="X83" s="26"/>
    </row>
    <row r="84" spans="1:24">
      <c r="A84" s="26"/>
      <c r="B84" s="82" t="s">
        <v>42</v>
      </c>
      <c r="C84" s="83"/>
      <c r="D84" s="4">
        <v>-9</v>
      </c>
      <c r="E84" s="75">
        <v>7</v>
      </c>
      <c r="F84" s="11">
        <f t="shared" si="18"/>
        <v>512</v>
      </c>
      <c r="G84" s="8">
        <f t="shared" si="19"/>
        <v>4.1916167664670656E-2</v>
      </c>
      <c r="H84" s="8">
        <f t="shared" si="20"/>
        <v>4.1916167664670656</v>
      </c>
      <c r="I84" s="8">
        <f t="shared" si="21"/>
        <v>96.407185628742525</v>
      </c>
      <c r="J84" s="27"/>
      <c r="K84" s="26"/>
      <c r="L84" s="26"/>
      <c r="M84" s="46" t="str">
        <f t="shared" si="22"/>
        <v/>
      </c>
      <c r="N84" s="46" t="str">
        <f t="shared" si="23"/>
        <v/>
      </c>
      <c r="O84" s="46" t="str">
        <f t="shared" si="24"/>
        <v/>
      </c>
      <c r="P84" s="46" t="str">
        <f t="shared" si="25"/>
        <v/>
      </c>
      <c r="Q84" s="46" t="str">
        <f t="shared" si="26"/>
        <v/>
      </c>
      <c r="R84" s="46" t="str">
        <f t="shared" si="27"/>
        <v/>
      </c>
      <c r="S84" s="46" t="str">
        <f t="shared" si="28"/>
        <v/>
      </c>
      <c r="T84" s="46" t="str">
        <f t="shared" si="29"/>
        <v/>
      </c>
      <c r="U84" s="46" t="str">
        <f t="shared" si="30"/>
        <v/>
      </c>
      <c r="V84" s="26"/>
      <c r="W84" s="26"/>
      <c r="X84" s="26"/>
    </row>
    <row r="85" spans="1:24">
      <c r="A85" s="26"/>
      <c r="B85" s="82" t="s">
        <v>38</v>
      </c>
      <c r="C85" s="83"/>
      <c r="D85" s="4">
        <f t="shared" ref="D85:D122" si="31">D84+0.5</f>
        <v>-8.5</v>
      </c>
      <c r="E85" s="75">
        <v>10</v>
      </c>
      <c r="F85" s="11">
        <f t="shared" si="18"/>
        <v>362.0386719675123</v>
      </c>
      <c r="G85" s="8">
        <f t="shared" si="19"/>
        <v>5.9880239520958084E-2</v>
      </c>
      <c r="H85" s="8">
        <f t="shared" si="20"/>
        <v>5.9880239520958085</v>
      </c>
      <c r="I85" s="8">
        <f t="shared" si="21"/>
        <v>92.215568862275461</v>
      </c>
      <c r="J85" s="27"/>
      <c r="K85" s="26"/>
      <c r="L85" s="26"/>
      <c r="M85" s="46">
        <f t="shared" si="22"/>
        <v>-8.8149999999999995</v>
      </c>
      <c r="N85" s="46" t="str">
        <f t="shared" si="23"/>
        <v/>
      </c>
      <c r="O85" s="46" t="str">
        <f t="shared" si="24"/>
        <v/>
      </c>
      <c r="P85" s="46" t="str">
        <f t="shared" si="25"/>
        <v/>
      </c>
      <c r="Q85" s="46" t="str">
        <f t="shared" si="26"/>
        <v/>
      </c>
      <c r="R85" s="46" t="str">
        <f t="shared" si="27"/>
        <v/>
      </c>
      <c r="S85" s="46" t="str">
        <f t="shared" si="28"/>
        <v/>
      </c>
      <c r="T85" s="46" t="str">
        <f t="shared" si="29"/>
        <v/>
      </c>
      <c r="U85" s="46" t="str">
        <f t="shared" si="30"/>
        <v/>
      </c>
      <c r="V85" s="26"/>
      <c r="W85" s="26"/>
      <c r="X85" s="26"/>
    </row>
    <row r="86" spans="1:24">
      <c r="A86" s="26"/>
      <c r="B86" s="82" t="s">
        <v>38</v>
      </c>
      <c r="C86" s="83"/>
      <c r="D86" s="4">
        <f t="shared" si="31"/>
        <v>-8</v>
      </c>
      <c r="E86" s="75">
        <v>8</v>
      </c>
      <c r="F86" s="11">
        <f t="shared" si="18"/>
        <v>256</v>
      </c>
      <c r="G86" s="8">
        <f t="shared" si="19"/>
        <v>4.790419161676647E-2</v>
      </c>
      <c r="H86" s="8">
        <f t="shared" si="20"/>
        <v>4.7904191616766472</v>
      </c>
      <c r="I86" s="8">
        <f t="shared" si="21"/>
        <v>86.22754491017966</v>
      </c>
      <c r="J86" s="27"/>
      <c r="K86" s="26"/>
      <c r="L86" s="26"/>
      <c r="M86" s="46" t="str">
        <f t="shared" si="22"/>
        <v/>
      </c>
      <c r="N86" s="46">
        <f t="shared" si="23"/>
        <v>-8.2674999999999983</v>
      </c>
      <c r="O86" s="46" t="str">
        <f t="shared" si="24"/>
        <v/>
      </c>
      <c r="P86" s="46" t="str">
        <f t="shared" si="25"/>
        <v/>
      </c>
      <c r="Q86" s="46" t="str">
        <f t="shared" si="26"/>
        <v/>
      </c>
      <c r="R86" s="46" t="str">
        <f t="shared" si="27"/>
        <v/>
      </c>
      <c r="S86" s="46" t="str">
        <f t="shared" si="28"/>
        <v/>
      </c>
      <c r="T86" s="46" t="str">
        <f t="shared" si="29"/>
        <v/>
      </c>
      <c r="U86" s="46" t="str">
        <f t="shared" si="30"/>
        <v/>
      </c>
      <c r="V86" s="26"/>
      <c r="W86" s="26"/>
      <c r="X86" s="26"/>
    </row>
    <row r="87" spans="1:24">
      <c r="A87" s="26"/>
      <c r="B87" s="82" t="s">
        <v>41</v>
      </c>
      <c r="C87" s="83"/>
      <c r="D87" s="4">
        <f t="shared" si="31"/>
        <v>-7.5</v>
      </c>
      <c r="E87" s="75">
        <v>9</v>
      </c>
      <c r="F87" s="11">
        <f t="shared" si="18"/>
        <v>181.01933598375612</v>
      </c>
      <c r="G87" s="8">
        <f t="shared" si="19"/>
        <v>5.3892215568862277E-2</v>
      </c>
      <c r="H87" s="8">
        <f t="shared" si="20"/>
        <v>5.3892215568862278</v>
      </c>
      <c r="I87" s="8">
        <f t="shared" si="21"/>
        <v>81.437125748503007</v>
      </c>
      <c r="J87" s="27"/>
      <c r="K87" s="26"/>
      <c r="L87" s="26"/>
      <c r="M87" s="46" t="str">
        <f t="shared" si="22"/>
        <v/>
      </c>
      <c r="N87" s="46" t="str">
        <f t="shared" si="23"/>
        <v/>
      </c>
      <c r="O87" s="46" t="str">
        <f t="shared" si="24"/>
        <v/>
      </c>
      <c r="P87" s="46" t="str">
        <f t="shared" si="25"/>
        <v/>
      </c>
      <c r="Q87" s="46" t="str">
        <f t="shared" si="26"/>
        <v/>
      </c>
      <c r="R87" s="46" t="str">
        <f t="shared" si="27"/>
        <v/>
      </c>
      <c r="S87" s="46" t="str">
        <f t="shared" si="28"/>
        <v/>
      </c>
      <c r="T87" s="46" t="str">
        <f t="shared" si="29"/>
        <v/>
      </c>
      <c r="U87" s="46" t="str">
        <f t="shared" si="30"/>
        <v/>
      </c>
      <c r="V87" s="26"/>
      <c r="W87" s="26"/>
      <c r="X87" s="26"/>
    </row>
    <row r="88" spans="1:24">
      <c r="A88" s="26"/>
      <c r="B88" s="82" t="s">
        <v>41</v>
      </c>
      <c r="C88" s="83"/>
      <c r="D88" s="4">
        <f t="shared" si="31"/>
        <v>-7</v>
      </c>
      <c r="E88" s="75">
        <v>12</v>
      </c>
      <c r="F88" s="11">
        <f t="shared" si="18"/>
        <v>128</v>
      </c>
      <c r="G88" s="8">
        <f t="shared" si="19"/>
        <v>7.1856287425149698E-2</v>
      </c>
      <c r="H88" s="8">
        <f t="shared" si="20"/>
        <v>7.1856287425149699</v>
      </c>
      <c r="I88" s="8">
        <f t="shared" si="21"/>
        <v>76.04790419161678</v>
      </c>
      <c r="J88" s="27"/>
      <c r="K88" s="26"/>
      <c r="L88" s="26"/>
      <c r="M88" s="46" t="str">
        <f t="shared" si="22"/>
        <v/>
      </c>
      <c r="N88" s="46" t="str">
        <f t="shared" si="23"/>
        <v/>
      </c>
      <c r="O88" s="46">
        <f t="shared" si="24"/>
        <v>-7.4270833333333321</v>
      </c>
      <c r="P88" s="46" t="str">
        <f t="shared" si="25"/>
        <v/>
      </c>
      <c r="Q88" s="46" t="str">
        <f t="shared" si="26"/>
        <v/>
      </c>
      <c r="R88" s="46" t="str">
        <f t="shared" si="27"/>
        <v/>
      </c>
      <c r="S88" s="46" t="str">
        <f t="shared" si="28"/>
        <v/>
      </c>
      <c r="T88" s="46" t="str">
        <f t="shared" si="29"/>
        <v/>
      </c>
      <c r="U88" s="46" t="str">
        <f t="shared" si="30"/>
        <v/>
      </c>
      <c r="V88" s="26"/>
      <c r="W88" s="26"/>
      <c r="X88" s="26"/>
    </row>
    <row r="89" spans="1:24">
      <c r="A89" s="26"/>
      <c r="B89" s="82" t="s">
        <v>39</v>
      </c>
      <c r="C89" s="83"/>
      <c r="D89" s="4">
        <f t="shared" si="31"/>
        <v>-6.5</v>
      </c>
      <c r="E89" s="75">
        <v>17</v>
      </c>
      <c r="F89" s="3">
        <f t="shared" si="18"/>
        <v>90.509667991878061</v>
      </c>
      <c r="G89" s="8">
        <f t="shared" si="19"/>
        <v>0.10179640718562874</v>
      </c>
      <c r="H89" s="8">
        <f t="shared" si="20"/>
        <v>10.179640718562874</v>
      </c>
      <c r="I89" s="8">
        <f t="shared" si="21"/>
        <v>68.862275449101816</v>
      </c>
      <c r="J89" s="28"/>
      <c r="K89" s="26"/>
      <c r="L89" s="26"/>
      <c r="M89" s="46" t="str">
        <f t="shared" si="22"/>
        <v/>
      </c>
      <c r="N89" s="46" t="str">
        <f t="shared" si="23"/>
        <v/>
      </c>
      <c r="O89" s="46" t="str">
        <f t="shared" si="24"/>
        <v/>
      </c>
      <c r="P89" s="46" t="str">
        <f t="shared" si="25"/>
        <v/>
      </c>
      <c r="Q89" s="46" t="str">
        <f t="shared" si="26"/>
        <v/>
      </c>
      <c r="R89" s="46" t="str">
        <f t="shared" si="27"/>
        <v/>
      </c>
      <c r="S89" s="46" t="str">
        <f t="shared" si="28"/>
        <v/>
      </c>
      <c r="T89" s="46" t="str">
        <f t="shared" si="29"/>
        <v/>
      </c>
      <c r="U89" s="46" t="str">
        <f t="shared" si="30"/>
        <v/>
      </c>
      <c r="V89" s="26"/>
      <c r="W89" s="26"/>
      <c r="X89" s="26"/>
    </row>
    <row r="90" spans="1:24">
      <c r="A90" s="26"/>
      <c r="B90" s="82" t="s">
        <v>40</v>
      </c>
      <c r="C90" s="83"/>
      <c r="D90" s="4">
        <f t="shared" si="31"/>
        <v>-6</v>
      </c>
      <c r="E90" s="75">
        <v>15</v>
      </c>
      <c r="F90" s="11">
        <f t="shared" si="18"/>
        <v>64</v>
      </c>
      <c r="G90" s="8">
        <f t="shared" si="19"/>
        <v>8.9820359281437126E-2</v>
      </c>
      <c r="H90" s="8">
        <f t="shared" si="20"/>
        <v>8.9820359281437128</v>
      </c>
      <c r="I90" s="8">
        <f t="shared" si="21"/>
        <v>58.682634730538936</v>
      </c>
      <c r="J90" s="28"/>
      <c r="K90" s="26"/>
      <c r="L90" s="26"/>
      <c r="M90" s="46" t="str">
        <f t="shared" si="22"/>
        <v/>
      </c>
      <c r="N90" s="46" t="str">
        <f t="shared" si="23"/>
        <v/>
      </c>
      <c r="O90" s="46" t="str">
        <f t="shared" si="24"/>
        <v/>
      </c>
      <c r="P90" s="46">
        <f t="shared" si="25"/>
        <v>-6.0166666666666657</v>
      </c>
      <c r="Q90" s="46" t="str">
        <f t="shared" si="26"/>
        <v/>
      </c>
      <c r="R90" s="46" t="str">
        <f t="shared" si="27"/>
        <v/>
      </c>
      <c r="S90" s="46" t="str">
        <f t="shared" si="28"/>
        <v/>
      </c>
      <c r="T90" s="46" t="str">
        <f t="shared" si="29"/>
        <v/>
      </c>
      <c r="U90" s="46" t="str">
        <f t="shared" si="30"/>
        <v/>
      </c>
      <c r="V90" s="26"/>
      <c r="W90" s="26"/>
      <c r="X90" s="26"/>
    </row>
    <row r="91" spans="1:24">
      <c r="A91" s="26"/>
      <c r="B91" s="82" t="s">
        <v>47</v>
      </c>
      <c r="C91" s="83"/>
      <c r="D91" s="4">
        <f t="shared" si="31"/>
        <v>-5.5</v>
      </c>
      <c r="E91" s="75">
        <v>16</v>
      </c>
      <c r="F91" s="10">
        <f t="shared" si="18"/>
        <v>45.254833995939045</v>
      </c>
      <c r="G91" s="8">
        <f t="shared" si="19"/>
        <v>9.580838323353294E-2</v>
      </c>
      <c r="H91" s="8">
        <f t="shared" si="20"/>
        <v>9.5808383233532943</v>
      </c>
      <c r="I91" s="8">
        <f t="shared" si="21"/>
        <v>49.70059880239522</v>
      </c>
      <c r="J91" s="28"/>
      <c r="K91" s="26"/>
      <c r="L91" s="26"/>
      <c r="M91" s="46" t="str">
        <f t="shared" si="22"/>
        <v/>
      </c>
      <c r="N91" s="46" t="str">
        <f t="shared" si="23"/>
        <v/>
      </c>
      <c r="O91" s="46" t="str">
        <f t="shared" si="24"/>
        <v/>
      </c>
      <c r="P91" s="46" t="str">
        <f t="shared" si="25"/>
        <v/>
      </c>
      <c r="Q91" s="46" t="str">
        <f t="shared" si="26"/>
        <v/>
      </c>
      <c r="R91" s="46" t="str">
        <f t="shared" si="27"/>
        <v/>
      </c>
      <c r="S91" s="46" t="str">
        <f t="shared" si="28"/>
        <v/>
      </c>
      <c r="T91" s="46" t="str">
        <f t="shared" si="29"/>
        <v/>
      </c>
      <c r="U91" s="46" t="str">
        <f t="shared" si="30"/>
        <v/>
      </c>
      <c r="V91" s="26"/>
      <c r="W91" s="26"/>
      <c r="X91" s="26"/>
    </row>
    <row r="92" spans="1:24">
      <c r="A92" s="26"/>
      <c r="B92" s="82" t="s">
        <v>47</v>
      </c>
      <c r="C92" s="83"/>
      <c r="D92" s="4">
        <f t="shared" si="31"/>
        <v>-5</v>
      </c>
      <c r="E92" s="75">
        <v>10</v>
      </c>
      <c r="F92" s="11">
        <f t="shared" si="18"/>
        <v>32</v>
      </c>
      <c r="G92" s="8">
        <f t="shared" si="19"/>
        <v>5.9880239520958084E-2</v>
      </c>
      <c r="H92" s="8">
        <f t="shared" si="20"/>
        <v>5.9880239520958085</v>
      </c>
      <c r="I92" s="8">
        <f t="shared" si="21"/>
        <v>40.119760479041922</v>
      </c>
      <c r="J92" s="28"/>
      <c r="K92" s="26"/>
      <c r="L92" s="26"/>
      <c r="M92" s="46" t="str">
        <f t="shared" si="22"/>
        <v/>
      </c>
      <c r="N92" s="46" t="str">
        <f t="shared" si="23"/>
        <v/>
      </c>
      <c r="O92" s="46" t="str">
        <f t="shared" si="24"/>
        <v/>
      </c>
      <c r="P92" s="46" t="str">
        <f t="shared" si="25"/>
        <v/>
      </c>
      <c r="Q92" s="46">
        <f t="shared" si="26"/>
        <v>-5.4899999999999993</v>
      </c>
      <c r="R92" s="46">
        <f t="shared" si="27"/>
        <v>-5.0724999999999998</v>
      </c>
      <c r="S92" s="46" t="str">
        <f t="shared" si="28"/>
        <v/>
      </c>
      <c r="T92" s="46" t="str">
        <f t="shared" si="29"/>
        <v/>
      </c>
      <c r="U92" s="46" t="str">
        <f t="shared" si="30"/>
        <v/>
      </c>
      <c r="V92" s="26"/>
      <c r="W92" s="26"/>
      <c r="X92" s="26"/>
    </row>
    <row r="93" spans="1:24">
      <c r="A93" s="26"/>
      <c r="B93" s="82" t="s">
        <v>17</v>
      </c>
      <c r="C93" s="83"/>
      <c r="D93" s="4">
        <f t="shared" si="31"/>
        <v>-4.5</v>
      </c>
      <c r="E93" s="75">
        <v>10</v>
      </c>
      <c r="F93" s="3">
        <f t="shared" si="18"/>
        <v>22.627416997969519</v>
      </c>
      <c r="G93" s="8">
        <f t="shared" si="19"/>
        <v>5.9880239520958084E-2</v>
      </c>
      <c r="H93" s="8">
        <f t="shared" si="20"/>
        <v>5.9880239520958085</v>
      </c>
      <c r="I93" s="8">
        <f t="shared" si="21"/>
        <v>34.131736526946113</v>
      </c>
      <c r="J93" s="28"/>
      <c r="K93" s="26"/>
      <c r="L93" s="26"/>
      <c r="M93" s="46" t="str">
        <f t="shared" si="22"/>
        <v/>
      </c>
      <c r="N93" s="46" t="str">
        <f t="shared" si="23"/>
        <v/>
      </c>
      <c r="O93" s="46" t="str">
        <f t="shared" si="24"/>
        <v/>
      </c>
      <c r="P93" s="46" t="str">
        <f t="shared" si="25"/>
        <v/>
      </c>
      <c r="Q93" s="46" t="str">
        <f t="shared" si="26"/>
        <v/>
      </c>
      <c r="R93" s="46" t="str">
        <f t="shared" si="27"/>
        <v/>
      </c>
      <c r="S93" s="46" t="str">
        <f t="shared" si="28"/>
        <v/>
      </c>
      <c r="T93" s="46" t="str">
        <f t="shared" si="29"/>
        <v/>
      </c>
      <c r="U93" s="46" t="str">
        <f t="shared" si="30"/>
        <v/>
      </c>
      <c r="V93" s="26"/>
      <c r="W93" s="26"/>
      <c r="X93" s="26"/>
    </row>
    <row r="94" spans="1:24">
      <c r="A94" s="26"/>
      <c r="B94" s="82" t="s">
        <v>17</v>
      </c>
      <c r="C94" s="83"/>
      <c r="D94" s="4">
        <f t="shared" si="31"/>
        <v>-4</v>
      </c>
      <c r="E94" s="75">
        <v>13</v>
      </c>
      <c r="F94" s="11">
        <f t="shared" si="18"/>
        <v>16</v>
      </c>
      <c r="G94" s="8">
        <f t="shared" si="19"/>
        <v>7.7844311377245512E-2</v>
      </c>
      <c r="H94" s="8">
        <f t="shared" si="20"/>
        <v>7.7844311377245514</v>
      </c>
      <c r="I94" s="8">
        <f t="shared" si="21"/>
        <v>28.143712574850305</v>
      </c>
      <c r="J94" s="28"/>
      <c r="K94" s="26"/>
      <c r="L94" s="26"/>
      <c r="M94" s="46" t="str">
        <f t="shared" si="22"/>
        <v/>
      </c>
      <c r="N94" s="46" t="str">
        <f t="shared" si="23"/>
        <v/>
      </c>
      <c r="O94" s="46" t="str">
        <f t="shared" si="24"/>
        <v/>
      </c>
      <c r="P94" s="46" t="str">
        <f t="shared" si="25"/>
        <v/>
      </c>
      <c r="Q94" s="46" t="str">
        <f t="shared" si="26"/>
        <v/>
      </c>
      <c r="R94" s="46" t="str">
        <f t="shared" si="27"/>
        <v/>
      </c>
      <c r="S94" s="46">
        <f t="shared" si="28"/>
        <v>-4.2980769230769225</v>
      </c>
      <c r="T94" s="46" t="str">
        <f t="shared" si="29"/>
        <v/>
      </c>
      <c r="U94" s="46" t="str">
        <f t="shared" si="30"/>
        <v/>
      </c>
      <c r="V94" s="26"/>
      <c r="W94" s="26"/>
      <c r="X94" s="26"/>
    </row>
    <row r="95" spans="1:24">
      <c r="A95" s="26"/>
      <c r="B95" s="82" t="s">
        <v>43</v>
      </c>
      <c r="C95" s="83"/>
      <c r="D95" s="4">
        <f t="shared" si="31"/>
        <v>-3.5</v>
      </c>
      <c r="E95" s="75">
        <v>8</v>
      </c>
      <c r="F95" s="3">
        <f t="shared" si="18"/>
        <v>11.313708498984759</v>
      </c>
      <c r="G95" s="8">
        <f t="shared" si="19"/>
        <v>4.790419161676647E-2</v>
      </c>
      <c r="H95" s="8">
        <f t="shared" si="20"/>
        <v>4.7904191616766472</v>
      </c>
      <c r="I95" s="8">
        <f t="shared" si="21"/>
        <v>20.359281437125752</v>
      </c>
      <c r="J95" s="28"/>
      <c r="K95" s="26"/>
      <c r="L95" s="26"/>
      <c r="M95" s="46" t="str">
        <f t="shared" si="22"/>
        <v/>
      </c>
      <c r="N95" s="46" t="str">
        <f t="shared" si="23"/>
        <v/>
      </c>
      <c r="O95" s="46" t="str">
        <f t="shared" si="24"/>
        <v/>
      </c>
      <c r="P95" s="46" t="str">
        <f t="shared" si="25"/>
        <v/>
      </c>
      <c r="Q95" s="46" t="str">
        <f t="shared" si="26"/>
        <v/>
      </c>
      <c r="R95" s="46" t="str">
        <f t="shared" si="27"/>
        <v/>
      </c>
      <c r="S95" s="46" t="str">
        <f t="shared" si="28"/>
        <v/>
      </c>
      <c r="T95" s="46">
        <f t="shared" si="29"/>
        <v>-3.5449999999999999</v>
      </c>
      <c r="U95" s="46" t="str">
        <f t="shared" si="30"/>
        <v/>
      </c>
      <c r="V95" s="26"/>
      <c r="W95" s="26"/>
      <c r="X95" s="26"/>
    </row>
    <row r="96" spans="1:24">
      <c r="A96" s="26"/>
      <c r="B96" s="82" t="s">
        <v>43</v>
      </c>
      <c r="C96" s="83"/>
      <c r="D96" s="4">
        <f t="shared" si="31"/>
        <v>-3</v>
      </c>
      <c r="E96" s="75">
        <v>8</v>
      </c>
      <c r="F96" s="11">
        <f t="shared" si="18"/>
        <v>8</v>
      </c>
      <c r="G96" s="8">
        <f t="shared" si="19"/>
        <v>4.790419161676647E-2</v>
      </c>
      <c r="H96" s="8">
        <f t="shared" si="20"/>
        <v>4.7904191616766472</v>
      </c>
      <c r="I96" s="8">
        <f t="shared" si="21"/>
        <v>15.568862275449103</v>
      </c>
      <c r="J96" s="28"/>
      <c r="K96" s="26"/>
      <c r="L96" s="26"/>
      <c r="M96" s="46" t="str">
        <f t="shared" si="22"/>
        <v/>
      </c>
      <c r="N96" s="46" t="str">
        <f t="shared" si="23"/>
        <v/>
      </c>
      <c r="O96" s="46" t="str">
        <f t="shared" si="24"/>
        <v/>
      </c>
      <c r="P96" s="46" t="str">
        <f t="shared" si="25"/>
        <v/>
      </c>
      <c r="Q96" s="46" t="str">
        <f t="shared" si="26"/>
        <v/>
      </c>
      <c r="R96" s="46" t="str">
        <f t="shared" si="27"/>
        <v/>
      </c>
      <c r="S96" s="46" t="str">
        <f t="shared" si="28"/>
        <v/>
      </c>
      <c r="T96" s="46" t="str">
        <f t="shared" si="29"/>
        <v/>
      </c>
      <c r="U96" s="46" t="str">
        <f t="shared" si="30"/>
        <v/>
      </c>
      <c r="V96" s="26"/>
      <c r="W96" s="26"/>
      <c r="X96" s="26"/>
    </row>
    <row r="97" spans="1:24">
      <c r="A97" s="26"/>
      <c r="B97" s="82" t="s">
        <v>16</v>
      </c>
      <c r="C97" s="83"/>
      <c r="D97" s="4">
        <f t="shared" si="31"/>
        <v>-2.5</v>
      </c>
      <c r="E97" s="75">
        <v>7</v>
      </c>
      <c r="F97" s="10">
        <f t="shared" si="18"/>
        <v>5.6568542494923806</v>
      </c>
      <c r="G97" s="8">
        <f t="shared" si="19"/>
        <v>4.1916167664670656E-2</v>
      </c>
      <c r="H97" s="8">
        <f t="shared" si="20"/>
        <v>4.1916167664670656</v>
      </c>
      <c r="I97" s="8">
        <f t="shared" si="21"/>
        <v>10.778443113772456</v>
      </c>
      <c r="J97" s="28"/>
      <c r="K97" s="26"/>
      <c r="L97" s="26"/>
      <c r="M97" s="46" t="str">
        <f t="shared" si="22"/>
        <v/>
      </c>
      <c r="N97" s="46" t="str">
        <f t="shared" si="23"/>
        <v/>
      </c>
      <c r="O97" s="46" t="str">
        <f t="shared" si="24"/>
        <v/>
      </c>
      <c r="P97" s="46" t="str">
        <f t="shared" si="25"/>
        <v/>
      </c>
      <c r="Q97" s="46" t="str">
        <f t="shared" si="26"/>
        <v/>
      </c>
      <c r="R97" s="46" t="str">
        <f t="shared" si="27"/>
        <v/>
      </c>
      <c r="S97" s="46" t="str">
        <f t="shared" si="28"/>
        <v/>
      </c>
      <c r="T97" s="46" t="str">
        <f t="shared" si="29"/>
        <v/>
      </c>
      <c r="U97" s="46">
        <f t="shared" si="30"/>
        <v>-2.907142857142857</v>
      </c>
      <c r="V97" s="26"/>
      <c r="W97" s="26"/>
      <c r="X97" s="26"/>
    </row>
    <row r="98" spans="1:24">
      <c r="A98" s="26"/>
      <c r="B98" s="82" t="s">
        <v>16</v>
      </c>
      <c r="C98" s="83"/>
      <c r="D98" s="4">
        <f t="shared" si="31"/>
        <v>-2</v>
      </c>
      <c r="E98" s="75">
        <v>3</v>
      </c>
      <c r="F98" s="11">
        <f t="shared" si="18"/>
        <v>4</v>
      </c>
      <c r="G98" s="8">
        <f t="shared" si="19"/>
        <v>1.7964071856287425E-2</v>
      </c>
      <c r="H98" s="8">
        <f t="shared" si="20"/>
        <v>1.7964071856287425</v>
      </c>
      <c r="I98" s="8">
        <f t="shared" si="21"/>
        <v>6.5868263473053901</v>
      </c>
      <c r="J98" s="28"/>
      <c r="K98" s="26"/>
      <c r="L98" s="26"/>
      <c r="M98" s="46" t="str">
        <f t="shared" si="22"/>
        <v/>
      </c>
      <c r="N98" s="46" t="str">
        <f t="shared" si="23"/>
        <v/>
      </c>
      <c r="O98" s="46" t="str">
        <f t="shared" si="24"/>
        <v/>
      </c>
      <c r="P98" s="46" t="str">
        <f t="shared" si="25"/>
        <v/>
      </c>
      <c r="Q98" s="46" t="str">
        <f t="shared" si="26"/>
        <v/>
      </c>
      <c r="R98" s="46" t="str">
        <f t="shared" si="27"/>
        <v/>
      </c>
      <c r="S98" s="46" t="str">
        <f t="shared" si="28"/>
        <v/>
      </c>
      <c r="T98" s="46" t="str">
        <f t="shared" si="29"/>
        <v/>
      </c>
      <c r="U98" s="46" t="str">
        <f t="shared" si="30"/>
        <v/>
      </c>
      <c r="V98" s="26"/>
      <c r="W98" s="26"/>
      <c r="X98" s="26"/>
    </row>
    <row r="99" spans="1:24">
      <c r="A99" s="26"/>
      <c r="B99" s="82" t="s">
        <v>46</v>
      </c>
      <c r="C99" s="83"/>
      <c r="D99" s="4">
        <f t="shared" si="31"/>
        <v>-1.5</v>
      </c>
      <c r="E99" s="75">
        <v>0</v>
      </c>
      <c r="F99" s="10">
        <f t="shared" si="18"/>
        <v>2.8284271247461898</v>
      </c>
      <c r="G99" s="8">
        <f t="shared" si="19"/>
        <v>0</v>
      </c>
      <c r="H99" s="8">
        <f t="shared" si="20"/>
        <v>0</v>
      </c>
      <c r="I99" s="8">
        <f t="shared" si="21"/>
        <v>4.7904191616766472</v>
      </c>
      <c r="J99" s="28"/>
      <c r="K99" s="26"/>
      <c r="L99" s="26"/>
      <c r="M99" s="46" t="str">
        <f t="shared" si="22"/>
        <v/>
      </c>
      <c r="N99" s="46" t="str">
        <f t="shared" si="23"/>
        <v/>
      </c>
      <c r="O99" s="46" t="str">
        <f t="shared" si="24"/>
        <v/>
      </c>
      <c r="P99" s="46" t="str">
        <f t="shared" si="25"/>
        <v/>
      </c>
      <c r="Q99" s="46" t="str">
        <f t="shared" si="26"/>
        <v/>
      </c>
      <c r="R99" s="46" t="str">
        <f t="shared" si="27"/>
        <v/>
      </c>
      <c r="S99" s="46" t="str">
        <f t="shared" si="28"/>
        <v/>
      </c>
      <c r="T99" s="46" t="str">
        <f t="shared" si="29"/>
        <v/>
      </c>
      <c r="U99" s="46" t="str">
        <f t="shared" si="30"/>
        <v/>
      </c>
      <c r="V99" s="26"/>
      <c r="W99" s="26"/>
      <c r="X99" s="26"/>
    </row>
    <row r="100" spans="1:24">
      <c r="A100" s="26"/>
      <c r="B100" s="82" t="s">
        <v>46</v>
      </c>
      <c r="C100" s="83"/>
      <c r="D100" s="4">
        <f t="shared" si="31"/>
        <v>-1</v>
      </c>
      <c r="E100" s="75">
        <v>2</v>
      </c>
      <c r="F100" s="11">
        <f t="shared" si="18"/>
        <v>2</v>
      </c>
      <c r="G100" s="8">
        <f t="shared" si="19"/>
        <v>1.1976047904191617E-2</v>
      </c>
      <c r="H100" s="8">
        <f t="shared" si="20"/>
        <v>1.1976047904191618</v>
      </c>
      <c r="I100" s="8">
        <f t="shared" si="21"/>
        <v>4.7904191616766472</v>
      </c>
      <c r="J100" s="28"/>
      <c r="K100" s="26"/>
      <c r="L100" s="26"/>
      <c r="M100" s="46" t="str">
        <f t="shared" si="22"/>
        <v/>
      </c>
      <c r="N100" s="46" t="str">
        <f t="shared" si="23"/>
        <v/>
      </c>
      <c r="O100" s="46" t="str">
        <f t="shared" si="24"/>
        <v/>
      </c>
      <c r="P100" s="46" t="str">
        <f t="shared" si="25"/>
        <v/>
      </c>
      <c r="Q100" s="46" t="str">
        <f t="shared" si="26"/>
        <v/>
      </c>
      <c r="R100" s="46" t="str">
        <f t="shared" si="27"/>
        <v/>
      </c>
      <c r="S100" s="46" t="str">
        <f t="shared" si="28"/>
        <v/>
      </c>
      <c r="T100" s="46" t="str">
        <f t="shared" si="29"/>
        <v/>
      </c>
      <c r="U100" s="46" t="str">
        <f t="shared" si="30"/>
        <v/>
      </c>
      <c r="V100" s="26"/>
      <c r="W100" s="26"/>
      <c r="X100" s="26"/>
    </row>
    <row r="101" spans="1:24">
      <c r="A101" s="26"/>
      <c r="B101" s="82" t="s">
        <v>45</v>
      </c>
      <c r="C101" s="83"/>
      <c r="D101" s="4">
        <f t="shared" si="31"/>
        <v>-0.5</v>
      </c>
      <c r="E101" s="75">
        <v>2</v>
      </c>
      <c r="F101" s="10">
        <f t="shared" si="18"/>
        <v>1.4142135623730951</v>
      </c>
      <c r="G101" s="8">
        <f t="shared" si="19"/>
        <v>1.1976047904191617E-2</v>
      </c>
      <c r="H101" s="8">
        <f t="shared" si="20"/>
        <v>1.1976047904191618</v>
      </c>
      <c r="I101" s="8">
        <f t="shared" si="21"/>
        <v>3.5928143712574854</v>
      </c>
      <c r="J101" s="28"/>
      <c r="K101" s="26"/>
      <c r="L101" s="26"/>
      <c r="M101" s="46" t="str">
        <f t="shared" si="22"/>
        <v/>
      </c>
      <c r="N101" s="46" t="str">
        <f t="shared" si="23"/>
        <v/>
      </c>
      <c r="O101" s="46" t="str">
        <f t="shared" si="24"/>
        <v/>
      </c>
      <c r="P101" s="46" t="str">
        <f t="shared" si="25"/>
        <v/>
      </c>
      <c r="Q101" s="46" t="str">
        <f t="shared" si="26"/>
        <v/>
      </c>
      <c r="R101" s="46" t="str">
        <f t="shared" si="27"/>
        <v/>
      </c>
      <c r="S101" s="46" t="str">
        <f t="shared" si="28"/>
        <v/>
      </c>
      <c r="T101" s="46" t="str">
        <f t="shared" si="29"/>
        <v/>
      </c>
      <c r="U101" s="46" t="str">
        <f t="shared" si="30"/>
        <v/>
      </c>
      <c r="V101" s="26"/>
      <c r="W101" s="26"/>
      <c r="X101" s="26"/>
    </row>
    <row r="102" spans="1:24">
      <c r="A102" s="26"/>
      <c r="B102" s="82" t="s">
        <v>45</v>
      </c>
      <c r="C102" s="83"/>
      <c r="D102" s="4">
        <f t="shared" si="31"/>
        <v>0</v>
      </c>
      <c r="E102" s="75">
        <v>0</v>
      </c>
      <c r="F102" s="11">
        <f t="shared" si="18"/>
        <v>1</v>
      </c>
      <c r="G102" s="8">
        <f t="shared" si="19"/>
        <v>0</v>
      </c>
      <c r="H102" s="8">
        <f t="shared" si="20"/>
        <v>0</v>
      </c>
      <c r="I102" s="8">
        <f t="shared" si="21"/>
        <v>2.3952095808383236</v>
      </c>
      <c r="J102" s="29"/>
      <c r="K102" s="26"/>
      <c r="L102" s="26"/>
      <c r="M102" s="46" t="str">
        <f t="shared" si="22"/>
        <v/>
      </c>
      <c r="N102" s="46" t="str">
        <f t="shared" si="23"/>
        <v/>
      </c>
      <c r="O102" s="46" t="str">
        <f t="shared" si="24"/>
        <v/>
      </c>
      <c r="P102" s="46" t="str">
        <f t="shared" si="25"/>
        <v/>
      </c>
      <c r="Q102" s="46" t="str">
        <f t="shared" si="26"/>
        <v/>
      </c>
      <c r="R102" s="46" t="str">
        <f t="shared" si="27"/>
        <v/>
      </c>
      <c r="S102" s="46" t="str">
        <f t="shared" si="28"/>
        <v/>
      </c>
      <c r="T102" s="46" t="str">
        <f t="shared" si="29"/>
        <v/>
      </c>
      <c r="U102" s="46" t="str">
        <f t="shared" si="30"/>
        <v/>
      </c>
      <c r="V102" s="26"/>
      <c r="W102" s="26"/>
      <c r="X102" s="26"/>
    </row>
    <row r="103" spans="1:24">
      <c r="A103" s="26"/>
      <c r="B103" s="82" t="s">
        <v>18</v>
      </c>
      <c r="C103" s="83"/>
      <c r="D103" s="4">
        <f t="shared" si="31"/>
        <v>0.5</v>
      </c>
      <c r="E103" s="75">
        <v>2</v>
      </c>
      <c r="F103" s="10">
        <f t="shared" si="18"/>
        <v>0.70710678118654746</v>
      </c>
      <c r="G103" s="8">
        <f t="shared" si="19"/>
        <v>1.1976047904191617E-2</v>
      </c>
      <c r="H103" s="8">
        <f t="shared" si="20"/>
        <v>1.1976047904191618</v>
      </c>
      <c r="I103" s="8">
        <f t="shared" si="21"/>
        <v>2.3952095808383236</v>
      </c>
      <c r="J103" s="29"/>
      <c r="K103" s="26"/>
      <c r="L103" s="26"/>
      <c r="M103" s="46" t="str">
        <f t="shared" si="22"/>
        <v/>
      </c>
      <c r="N103" s="46" t="str">
        <f t="shared" si="23"/>
        <v/>
      </c>
      <c r="O103" s="46" t="str">
        <f t="shared" si="24"/>
        <v/>
      </c>
      <c r="P103" s="46" t="str">
        <f t="shared" si="25"/>
        <v/>
      </c>
      <c r="Q103" s="46" t="str">
        <f t="shared" si="26"/>
        <v/>
      </c>
      <c r="R103" s="46" t="str">
        <f t="shared" si="27"/>
        <v/>
      </c>
      <c r="S103" s="46" t="str">
        <f t="shared" si="28"/>
        <v/>
      </c>
      <c r="T103" s="46" t="str">
        <f t="shared" si="29"/>
        <v/>
      </c>
      <c r="U103" s="46" t="str">
        <f t="shared" si="30"/>
        <v/>
      </c>
      <c r="V103" s="26"/>
      <c r="W103" s="26"/>
      <c r="X103" s="26"/>
    </row>
    <row r="104" spans="1:24">
      <c r="A104" s="26"/>
      <c r="B104" s="82" t="s">
        <v>18</v>
      </c>
      <c r="C104" s="83"/>
      <c r="D104" s="4">
        <f t="shared" si="31"/>
        <v>1</v>
      </c>
      <c r="E104" s="75">
        <v>0</v>
      </c>
      <c r="F104" s="3">
        <f t="shared" si="18"/>
        <v>0.5</v>
      </c>
      <c r="G104" s="8">
        <f t="shared" si="19"/>
        <v>0</v>
      </c>
      <c r="H104" s="8">
        <f t="shared" si="20"/>
        <v>0</v>
      </c>
      <c r="I104" s="8">
        <f t="shared" si="21"/>
        <v>1.1976047904191618</v>
      </c>
      <c r="J104" s="30"/>
      <c r="K104" s="26"/>
      <c r="L104" s="26"/>
      <c r="M104" s="46" t="str">
        <f t="shared" si="22"/>
        <v/>
      </c>
      <c r="N104" s="46" t="str">
        <f t="shared" si="23"/>
        <v/>
      </c>
      <c r="O104" s="46" t="str">
        <f t="shared" si="24"/>
        <v/>
      </c>
      <c r="P104" s="46" t="str">
        <f t="shared" si="25"/>
        <v/>
      </c>
      <c r="Q104" s="46" t="str">
        <f t="shared" si="26"/>
        <v/>
      </c>
      <c r="R104" s="46" t="str">
        <f t="shared" si="27"/>
        <v/>
      </c>
      <c r="S104" s="46" t="str">
        <f t="shared" si="28"/>
        <v/>
      </c>
      <c r="T104" s="46" t="str">
        <f t="shared" si="29"/>
        <v/>
      </c>
      <c r="U104" s="46" t="str">
        <f t="shared" si="30"/>
        <v/>
      </c>
      <c r="V104" s="26"/>
      <c r="W104" s="26"/>
      <c r="X104" s="26"/>
    </row>
    <row r="105" spans="1:24">
      <c r="A105" s="26"/>
      <c r="B105" s="82" t="s">
        <v>44</v>
      </c>
      <c r="C105" s="83"/>
      <c r="D105" s="4">
        <f t="shared" si="31"/>
        <v>1.5</v>
      </c>
      <c r="E105" s="75">
        <v>0</v>
      </c>
      <c r="F105" s="10">
        <f t="shared" si="18"/>
        <v>0.35355339059327379</v>
      </c>
      <c r="G105" s="8">
        <f t="shared" si="19"/>
        <v>0</v>
      </c>
      <c r="H105" s="8">
        <f t="shared" si="20"/>
        <v>0</v>
      </c>
      <c r="I105" s="8">
        <f t="shared" si="21"/>
        <v>1.1976047904191618</v>
      </c>
      <c r="J105" s="30"/>
      <c r="K105" s="26"/>
      <c r="L105" s="26"/>
      <c r="M105" s="46" t="str">
        <f t="shared" si="22"/>
        <v/>
      </c>
      <c r="N105" s="46" t="str">
        <f t="shared" si="23"/>
        <v/>
      </c>
      <c r="O105" s="46" t="str">
        <f t="shared" si="24"/>
        <v/>
      </c>
      <c r="P105" s="46" t="str">
        <f t="shared" si="25"/>
        <v/>
      </c>
      <c r="Q105" s="46" t="str">
        <f t="shared" si="26"/>
        <v/>
      </c>
      <c r="R105" s="46" t="str">
        <f t="shared" si="27"/>
        <v/>
      </c>
      <c r="S105" s="46" t="str">
        <f t="shared" si="28"/>
        <v/>
      </c>
      <c r="T105" s="46" t="str">
        <f t="shared" si="29"/>
        <v/>
      </c>
      <c r="U105" s="46" t="str">
        <f t="shared" si="30"/>
        <v/>
      </c>
      <c r="V105" s="26"/>
      <c r="W105" s="26"/>
      <c r="X105" s="26"/>
    </row>
    <row r="106" spans="1:24">
      <c r="A106" s="26"/>
      <c r="B106" s="82" t="s">
        <v>44</v>
      </c>
      <c r="C106" s="83"/>
      <c r="D106" s="4">
        <f t="shared" si="31"/>
        <v>2</v>
      </c>
      <c r="E106" s="75">
        <v>0</v>
      </c>
      <c r="F106" s="13">
        <f t="shared" si="18"/>
        <v>0.25</v>
      </c>
      <c r="G106" s="8">
        <f t="shared" si="19"/>
        <v>0</v>
      </c>
      <c r="H106" s="8">
        <f t="shared" si="20"/>
        <v>0</v>
      </c>
      <c r="I106" s="8">
        <f t="shared" si="21"/>
        <v>1.1976047904191618</v>
      </c>
      <c r="J106" s="30"/>
      <c r="K106" s="26"/>
      <c r="L106" s="26"/>
      <c r="M106" s="46" t="str">
        <f t="shared" si="22"/>
        <v/>
      </c>
      <c r="N106" s="46" t="str">
        <f t="shared" si="23"/>
        <v/>
      </c>
      <c r="O106" s="46" t="str">
        <f t="shared" si="24"/>
        <v/>
      </c>
      <c r="P106" s="46" t="str">
        <f t="shared" si="25"/>
        <v/>
      </c>
      <c r="Q106" s="46" t="str">
        <f t="shared" si="26"/>
        <v/>
      </c>
      <c r="R106" s="46" t="str">
        <f t="shared" si="27"/>
        <v/>
      </c>
      <c r="S106" s="46" t="str">
        <f t="shared" si="28"/>
        <v/>
      </c>
      <c r="T106" s="46" t="str">
        <f t="shared" si="29"/>
        <v/>
      </c>
      <c r="U106" s="46" t="str">
        <f t="shared" si="30"/>
        <v/>
      </c>
      <c r="V106" s="26"/>
      <c r="W106" s="26"/>
      <c r="X106" s="26"/>
    </row>
    <row r="107" spans="1:24">
      <c r="A107" s="26"/>
      <c r="B107" s="82" t="s">
        <v>19</v>
      </c>
      <c r="C107" s="83"/>
      <c r="D107" s="4">
        <f t="shared" si="31"/>
        <v>2.5</v>
      </c>
      <c r="E107" s="75">
        <v>0</v>
      </c>
      <c r="F107" s="13">
        <f t="shared" si="18"/>
        <v>0.17677669529663687</v>
      </c>
      <c r="G107" s="8">
        <f t="shared" si="19"/>
        <v>0</v>
      </c>
      <c r="H107" s="8">
        <f t="shared" si="20"/>
        <v>0</v>
      </c>
      <c r="I107" s="8">
        <f t="shared" si="21"/>
        <v>1.1976047904191618</v>
      </c>
      <c r="J107" s="30"/>
      <c r="K107" s="26"/>
      <c r="L107" s="26"/>
      <c r="M107" s="46" t="str">
        <f t="shared" si="22"/>
        <v/>
      </c>
      <c r="N107" s="46" t="str">
        <f t="shared" si="23"/>
        <v/>
      </c>
      <c r="O107" s="46" t="str">
        <f t="shared" si="24"/>
        <v/>
      </c>
      <c r="P107" s="46" t="str">
        <f t="shared" si="25"/>
        <v/>
      </c>
      <c r="Q107" s="46" t="str">
        <f t="shared" si="26"/>
        <v/>
      </c>
      <c r="R107" s="46" t="str">
        <f t="shared" si="27"/>
        <v/>
      </c>
      <c r="S107" s="46" t="str">
        <f t="shared" si="28"/>
        <v/>
      </c>
      <c r="T107" s="46" t="str">
        <f t="shared" si="29"/>
        <v/>
      </c>
      <c r="U107" s="46" t="str">
        <f t="shared" si="30"/>
        <v/>
      </c>
      <c r="V107" s="26"/>
      <c r="W107" s="26"/>
      <c r="X107" s="26"/>
    </row>
    <row r="108" spans="1:24">
      <c r="A108" s="26"/>
      <c r="B108" s="82" t="s">
        <v>19</v>
      </c>
      <c r="C108" s="83"/>
      <c r="D108" s="4">
        <f t="shared" si="31"/>
        <v>3</v>
      </c>
      <c r="E108" s="75">
        <v>2</v>
      </c>
      <c r="F108" s="13">
        <f t="shared" si="18"/>
        <v>0.125</v>
      </c>
      <c r="G108" s="8">
        <f t="shared" si="19"/>
        <v>1.1976047904191617E-2</v>
      </c>
      <c r="H108" s="8">
        <f t="shared" si="20"/>
        <v>1.1976047904191618</v>
      </c>
      <c r="I108" s="8">
        <f t="shared" si="21"/>
        <v>1.1976047904191618</v>
      </c>
      <c r="J108" s="30"/>
      <c r="K108" s="26"/>
      <c r="L108" s="26"/>
      <c r="M108" s="46" t="str">
        <f t="shared" si="22"/>
        <v/>
      </c>
      <c r="N108" s="46" t="str">
        <f t="shared" si="23"/>
        <v/>
      </c>
      <c r="O108" s="46" t="str">
        <f t="shared" si="24"/>
        <v/>
      </c>
      <c r="P108" s="46" t="str">
        <f t="shared" si="25"/>
        <v/>
      </c>
      <c r="Q108" s="46" t="str">
        <f t="shared" si="26"/>
        <v/>
      </c>
      <c r="R108" s="46" t="str">
        <f t="shared" si="27"/>
        <v/>
      </c>
      <c r="S108" s="46" t="str">
        <f t="shared" si="28"/>
        <v/>
      </c>
      <c r="T108" s="46" t="str">
        <f t="shared" si="29"/>
        <v/>
      </c>
      <c r="U108" s="46" t="str">
        <f t="shared" si="30"/>
        <v/>
      </c>
      <c r="V108" s="26"/>
      <c r="W108" s="26"/>
      <c r="X108" s="26"/>
    </row>
    <row r="109" spans="1:24">
      <c r="A109" s="26"/>
      <c r="B109" s="82" t="s">
        <v>48</v>
      </c>
      <c r="C109" s="83"/>
      <c r="D109" s="4">
        <f t="shared" si="31"/>
        <v>3.5</v>
      </c>
      <c r="E109" s="75">
        <v>0</v>
      </c>
      <c r="F109" s="13">
        <f t="shared" si="18"/>
        <v>8.8388347648318447E-2</v>
      </c>
      <c r="G109" s="8">
        <f t="shared" si="19"/>
        <v>0</v>
      </c>
      <c r="H109" s="8">
        <f t="shared" si="20"/>
        <v>0</v>
      </c>
      <c r="I109" s="8">
        <f t="shared" si="21"/>
        <v>0</v>
      </c>
      <c r="J109" s="30"/>
      <c r="K109" s="26"/>
      <c r="L109" s="26"/>
      <c r="M109" s="46" t="str">
        <f t="shared" si="22"/>
        <v/>
      </c>
      <c r="N109" s="46" t="str">
        <f t="shared" si="23"/>
        <v/>
      </c>
      <c r="O109" s="46" t="str">
        <f t="shared" si="24"/>
        <v/>
      </c>
      <c r="P109" s="46" t="str">
        <f t="shared" si="25"/>
        <v/>
      </c>
      <c r="Q109" s="46" t="str">
        <f t="shared" si="26"/>
        <v/>
      </c>
      <c r="R109" s="46" t="str">
        <f t="shared" si="27"/>
        <v/>
      </c>
      <c r="S109" s="46" t="str">
        <f t="shared" si="28"/>
        <v/>
      </c>
      <c r="T109" s="46" t="str">
        <f t="shared" si="29"/>
        <v/>
      </c>
      <c r="U109" s="46" t="str">
        <f t="shared" si="30"/>
        <v/>
      </c>
      <c r="V109" s="26"/>
      <c r="W109" s="26"/>
      <c r="X109" s="26"/>
    </row>
    <row r="110" spans="1:24">
      <c r="A110" s="26"/>
      <c r="B110" s="82" t="s">
        <v>48</v>
      </c>
      <c r="C110" s="83"/>
      <c r="D110" s="4">
        <f t="shared" si="31"/>
        <v>4</v>
      </c>
      <c r="E110" s="75">
        <v>0</v>
      </c>
      <c r="F110" s="13">
        <f t="shared" si="18"/>
        <v>6.25E-2</v>
      </c>
      <c r="G110" s="8">
        <f t="shared" si="19"/>
        <v>0</v>
      </c>
      <c r="H110" s="8">
        <f t="shared" si="20"/>
        <v>0</v>
      </c>
      <c r="I110" s="8">
        <f t="shared" si="21"/>
        <v>0</v>
      </c>
      <c r="J110" s="30"/>
      <c r="K110" s="26"/>
      <c r="L110" s="26"/>
      <c r="M110" s="46" t="str">
        <f t="shared" si="22"/>
        <v/>
      </c>
      <c r="N110" s="46" t="str">
        <f t="shared" si="23"/>
        <v/>
      </c>
      <c r="O110" s="46" t="str">
        <f t="shared" si="24"/>
        <v/>
      </c>
      <c r="P110" s="46" t="str">
        <f t="shared" si="25"/>
        <v/>
      </c>
      <c r="Q110" s="46" t="str">
        <f t="shared" si="26"/>
        <v/>
      </c>
      <c r="R110" s="46" t="str">
        <f t="shared" si="27"/>
        <v/>
      </c>
      <c r="S110" s="46" t="str">
        <f t="shared" si="28"/>
        <v/>
      </c>
      <c r="T110" s="46" t="str">
        <f t="shared" si="29"/>
        <v/>
      </c>
      <c r="U110" s="46" t="str">
        <f t="shared" si="30"/>
        <v/>
      </c>
      <c r="V110" s="26"/>
      <c r="W110" s="26"/>
      <c r="X110" s="26"/>
    </row>
    <row r="111" spans="1:24">
      <c r="A111" s="26"/>
      <c r="B111" s="82" t="s">
        <v>20</v>
      </c>
      <c r="C111" s="83"/>
      <c r="D111" s="4">
        <f t="shared" si="31"/>
        <v>4.5</v>
      </c>
      <c r="E111" s="75">
        <v>0</v>
      </c>
      <c r="F111" s="13">
        <f t="shared" si="18"/>
        <v>4.4194173824159223E-2</v>
      </c>
      <c r="G111" s="8">
        <f t="shared" si="19"/>
        <v>0</v>
      </c>
      <c r="H111" s="8">
        <f t="shared" si="20"/>
        <v>0</v>
      </c>
      <c r="I111" s="8">
        <f t="shared" si="21"/>
        <v>0</v>
      </c>
      <c r="J111" s="30"/>
      <c r="K111" s="26"/>
      <c r="L111" s="26"/>
      <c r="M111" s="46" t="str">
        <f t="shared" si="22"/>
        <v/>
      </c>
      <c r="N111" s="46" t="str">
        <f t="shared" si="23"/>
        <v/>
      </c>
      <c r="O111" s="46" t="str">
        <f t="shared" si="24"/>
        <v/>
      </c>
      <c r="P111" s="46" t="str">
        <f t="shared" si="25"/>
        <v/>
      </c>
      <c r="Q111" s="46" t="str">
        <f t="shared" si="26"/>
        <v/>
      </c>
      <c r="R111" s="46" t="str">
        <f t="shared" si="27"/>
        <v/>
      </c>
      <c r="S111" s="46" t="str">
        <f t="shared" si="28"/>
        <v/>
      </c>
      <c r="T111" s="46" t="str">
        <f t="shared" si="29"/>
        <v/>
      </c>
      <c r="U111" s="46" t="str">
        <f t="shared" si="30"/>
        <v/>
      </c>
      <c r="V111" s="26"/>
      <c r="W111" s="26"/>
      <c r="X111" s="26"/>
    </row>
    <row r="112" spans="1:24">
      <c r="A112" s="26"/>
      <c r="B112" s="82" t="s">
        <v>20</v>
      </c>
      <c r="C112" s="83"/>
      <c r="D112" s="4">
        <f t="shared" si="31"/>
        <v>5</v>
      </c>
      <c r="E112" s="75">
        <v>0</v>
      </c>
      <c r="F112" s="13">
        <f t="shared" si="18"/>
        <v>3.125E-2</v>
      </c>
      <c r="G112" s="8">
        <f t="shared" si="19"/>
        <v>0</v>
      </c>
      <c r="H112" s="8">
        <f t="shared" si="20"/>
        <v>0</v>
      </c>
      <c r="I112" s="8">
        <f t="shared" si="21"/>
        <v>0</v>
      </c>
      <c r="J112" s="30"/>
      <c r="K112" s="26"/>
      <c r="L112" s="26"/>
      <c r="M112" s="46" t="str">
        <f t="shared" si="22"/>
        <v/>
      </c>
      <c r="N112" s="46" t="str">
        <f t="shared" si="23"/>
        <v/>
      </c>
      <c r="O112" s="46" t="str">
        <f t="shared" si="24"/>
        <v/>
      </c>
      <c r="P112" s="46" t="str">
        <f t="shared" si="25"/>
        <v/>
      </c>
      <c r="Q112" s="46" t="str">
        <f t="shared" si="26"/>
        <v/>
      </c>
      <c r="R112" s="46" t="str">
        <f t="shared" si="27"/>
        <v/>
      </c>
      <c r="S112" s="46" t="str">
        <f t="shared" si="28"/>
        <v/>
      </c>
      <c r="T112" s="46" t="str">
        <f t="shared" si="29"/>
        <v/>
      </c>
      <c r="U112" s="46" t="str">
        <f t="shared" si="30"/>
        <v/>
      </c>
      <c r="V112" s="26"/>
      <c r="W112" s="26"/>
      <c r="X112" s="26"/>
    </row>
    <row r="113" spans="1:24">
      <c r="A113" s="26"/>
      <c r="B113" s="82" t="s">
        <v>49</v>
      </c>
      <c r="C113" s="83"/>
      <c r="D113" s="4">
        <f t="shared" si="31"/>
        <v>5.5</v>
      </c>
      <c r="E113" s="75">
        <v>0</v>
      </c>
      <c r="F113" s="13">
        <f t="shared" si="18"/>
        <v>2.2097086912079608E-2</v>
      </c>
      <c r="G113" s="8">
        <f t="shared" si="19"/>
        <v>0</v>
      </c>
      <c r="H113" s="8">
        <f t="shared" si="20"/>
        <v>0</v>
      </c>
      <c r="I113" s="8">
        <f t="shared" si="21"/>
        <v>0</v>
      </c>
      <c r="J113" s="30"/>
      <c r="K113" s="26"/>
      <c r="L113" s="26"/>
      <c r="M113" s="46" t="str">
        <f t="shared" si="22"/>
        <v/>
      </c>
      <c r="N113" s="46" t="str">
        <f t="shared" si="23"/>
        <v/>
      </c>
      <c r="O113" s="46" t="str">
        <f t="shared" si="24"/>
        <v/>
      </c>
      <c r="P113" s="46" t="str">
        <f t="shared" si="25"/>
        <v/>
      </c>
      <c r="Q113" s="46" t="str">
        <f t="shared" si="26"/>
        <v/>
      </c>
      <c r="R113" s="46" t="str">
        <f t="shared" si="27"/>
        <v/>
      </c>
      <c r="S113" s="46" t="str">
        <f t="shared" si="28"/>
        <v/>
      </c>
      <c r="T113" s="46" t="str">
        <f t="shared" si="29"/>
        <v/>
      </c>
      <c r="U113" s="46" t="str">
        <f t="shared" si="30"/>
        <v/>
      </c>
      <c r="V113" s="26"/>
      <c r="W113" s="26"/>
      <c r="X113" s="26"/>
    </row>
    <row r="114" spans="1:24">
      <c r="A114" s="26"/>
      <c r="B114" s="82" t="s">
        <v>50</v>
      </c>
      <c r="C114" s="83"/>
      <c r="D114" s="4">
        <f t="shared" si="31"/>
        <v>6</v>
      </c>
      <c r="E114" s="75">
        <v>0</v>
      </c>
      <c r="F114" s="13">
        <f t="shared" si="18"/>
        <v>1.5625E-2</v>
      </c>
      <c r="G114" s="8">
        <f t="shared" si="19"/>
        <v>0</v>
      </c>
      <c r="H114" s="8">
        <f t="shared" si="20"/>
        <v>0</v>
      </c>
      <c r="I114" s="8">
        <f t="shared" si="21"/>
        <v>0</v>
      </c>
      <c r="J114" s="30"/>
      <c r="K114" s="26"/>
      <c r="L114" s="26"/>
      <c r="M114" s="46" t="str">
        <f t="shared" si="22"/>
        <v/>
      </c>
      <c r="N114" s="46" t="str">
        <f t="shared" si="23"/>
        <v/>
      </c>
      <c r="O114" s="46" t="str">
        <f t="shared" si="24"/>
        <v/>
      </c>
      <c r="P114" s="46" t="str">
        <f t="shared" si="25"/>
        <v/>
      </c>
      <c r="Q114" s="46" t="str">
        <f t="shared" si="26"/>
        <v/>
      </c>
      <c r="R114" s="46" t="str">
        <f t="shared" si="27"/>
        <v/>
      </c>
      <c r="S114" s="46" t="str">
        <f t="shared" si="28"/>
        <v/>
      </c>
      <c r="T114" s="46" t="str">
        <f t="shared" si="29"/>
        <v/>
      </c>
      <c r="U114" s="46" t="str">
        <f t="shared" si="30"/>
        <v/>
      </c>
      <c r="V114" s="26"/>
      <c r="W114" s="26"/>
      <c r="X114" s="26"/>
    </row>
    <row r="115" spans="1:24">
      <c r="A115" s="26"/>
      <c r="B115" s="82" t="s">
        <v>21</v>
      </c>
      <c r="C115" s="83"/>
      <c r="D115" s="4">
        <f t="shared" si="31"/>
        <v>6.5</v>
      </c>
      <c r="E115" s="75">
        <v>0</v>
      </c>
      <c r="F115" s="13">
        <f t="shared" si="18"/>
        <v>1.1048543456039808E-2</v>
      </c>
      <c r="G115" s="8">
        <f t="shared" si="19"/>
        <v>0</v>
      </c>
      <c r="H115" s="8">
        <f t="shared" si="20"/>
        <v>0</v>
      </c>
      <c r="I115" s="8">
        <f t="shared" si="21"/>
        <v>0</v>
      </c>
      <c r="J115" s="30"/>
      <c r="K115" s="26"/>
      <c r="L115" s="26"/>
      <c r="M115" s="46" t="str">
        <f t="shared" si="22"/>
        <v/>
      </c>
      <c r="N115" s="46" t="str">
        <f t="shared" si="23"/>
        <v/>
      </c>
      <c r="O115" s="46" t="str">
        <f t="shared" si="24"/>
        <v/>
      </c>
      <c r="P115" s="46" t="str">
        <f t="shared" si="25"/>
        <v/>
      </c>
      <c r="Q115" s="46" t="str">
        <f t="shared" si="26"/>
        <v/>
      </c>
      <c r="R115" s="46" t="str">
        <f t="shared" si="27"/>
        <v/>
      </c>
      <c r="S115" s="46" t="str">
        <f t="shared" si="28"/>
        <v/>
      </c>
      <c r="T115" s="46" t="str">
        <f t="shared" si="29"/>
        <v/>
      </c>
      <c r="U115" s="46" t="str">
        <f t="shared" si="30"/>
        <v/>
      </c>
      <c r="V115" s="26"/>
      <c r="W115" s="26"/>
      <c r="X115" s="26"/>
    </row>
    <row r="116" spans="1:24">
      <c r="A116" s="26"/>
      <c r="B116" s="82" t="s">
        <v>21</v>
      </c>
      <c r="C116" s="83"/>
      <c r="D116" s="4">
        <f t="shared" si="31"/>
        <v>7</v>
      </c>
      <c r="E116" s="75">
        <v>0</v>
      </c>
      <c r="F116" s="13">
        <f t="shared" si="18"/>
        <v>7.8125E-3</v>
      </c>
      <c r="G116" s="8">
        <f t="shared" si="19"/>
        <v>0</v>
      </c>
      <c r="H116" s="8">
        <f t="shared" si="20"/>
        <v>0</v>
      </c>
      <c r="I116" s="8">
        <f t="shared" si="21"/>
        <v>0</v>
      </c>
      <c r="J116" s="26"/>
      <c r="K116" s="26"/>
      <c r="L116" s="26"/>
      <c r="M116" s="46" t="str">
        <f t="shared" si="22"/>
        <v/>
      </c>
      <c r="N116" s="46" t="str">
        <f t="shared" si="23"/>
        <v/>
      </c>
      <c r="O116" s="46" t="str">
        <f t="shared" si="24"/>
        <v/>
      </c>
      <c r="P116" s="46" t="str">
        <f t="shared" si="25"/>
        <v/>
      </c>
      <c r="Q116" s="46" t="str">
        <f t="shared" si="26"/>
        <v/>
      </c>
      <c r="R116" s="46" t="str">
        <f t="shared" si="27"/>
        <v/>
      </c>
      <c r="S116" s="46" t="str">
        <f t="shared" si="28"/>
        <v/>
      </c>
      <c r="T116" s="46" t="str">
        <f t="shared" si="29"/>
        <v/>
      </c>
      <c r="U116" s="46" t="str">
        <f t="shared" si="30"/>
        <v/>
      </c>
      <c r="V116" s="26"/>
      <c r="W116" s="26"/>
      <c r="X116" s="26"/>
    </row>
    <row r="117" spans="1:24">
      <c r="A117" s="26"/>
      <c r="B117" s="82" t="s">
        <v>51</v>
      </c>
      <c r="C117" s="83"/>
      <c r="D117" s="4">
        <f t="shared" si="31"/>
        <v>7.5</v>
      </c>
      <c r="E117" s="75">
        <v>0</v>
      </c>
      <c r="F117" s="13">
        <f t="shared" si="18"/>
        <v>5.5242717280199038E-3</v>
      </c>
      <c r="G117" s="8">
        <f t="shared" si="19"/>
        <v>0</v>
      </c>
      <c r="H117" s="8">
        <f t="shared" si="20"/>
        <v>0</v>
      </c>
      <c r="I117" s="8">
        <f t="shared" si="21"/>
        <v>0</v>
      </c>
      <c r="J117" s="26"/>
      <c r="K117" s="26"/>
      <c r="L117" s="26"/>
      <c r="M117" s="46" t="str">
        <f t="shared" si="22"/>
        <v/>
      </c>
      <c r="N117" s="46" t="str">
        <f t="shared" si="23"/>
        <v/>
      </c>
      <c r="O117" s="46" t="str">
        <f t="shared" si="24"/>
        <v/>
      </c>
      <c r="P117" s="46" t="str">
        <f t="shared" si="25"/>
        <v/>
      </c>
      <c r="Q117" s="46" t="str">
        <f t="shared" si="26"/>
        <v/>
      </c>
      <c r="R117" s="46" t="str">
        <f t="shared" si="27"/>
        <v/>
      </c>
      <c r="S117" s="46" t="str">
        <f t="shared" si="28"/>
        <v/>
      </c>
      <c r="T117" s="46" t="str">
        <f t="shared" si="29"/>
        <v/>
      </c>
      <c r="U117" s="46" t="str">
        <f t="shared" si="30"/>
        <v/>
      </c>
      <c r="V117" s="26"/>
      <c r="W117" s="26"/>
      <c r="X117" s="26"/>
    </row>
    <row r="118" spans="1:24">
      <c r="A118" s="26"/>
      <c r="B118" s="82" t="s">
        <v>51</v>
      </c>
      <c r="C118" s="83"/>
      <c r="D118" s="4">
        <f t="shared" si="31"/>
        <v>8</v>
      </c>
      <c r="E118" s="75">
        <v>0</v>
      </c>
      <c r="F118" s="13">
        <f t="shared" si="18"/>
        <v>3.90625E-3</v>
      </c>
      <c r="G118" s="8">
        <f t="shared" si="19"/>
        <v>0</v>
      </c>
      <c r="H118" s="8">
        <f t="shared" si="20"/>
        <v>0</v>
      </c>
      <c r="I118" s="8">
        <f t="shared" si="21"/>
        <v>0</v>
      </c>
      <c r="J118" s="26"/>
      <c r="K118" s="26"/>
      <c r="L118" s="26"/>
      <c r="M118" s="46" t="str">
        <f t="shared" si="22"/>
        <v/>
      </c>
      <c r="N118" s="46" t="str">
        <f t="shared" si="23"/>
        <v/>
      </c>
      <c r="O118" s="46" t="str">
        <f t="shared" si="24"/>
        <v/>
      </c>
      <c r="P118" s="46" t="str">
        <f t="shared" si="25"/>
        <v/>
      </c>
      <c r="Q118" s="46" t="str">
        <f t="shared" si="26"/>
        <v/>
      </c>
      <c r="R118" s="46" t="str">
        <f t="shared" si="27"/>
        <v/>
      </c>
      <c r="S118" s="46" t="str">
        <f t="shared" si="28"/>
        <v/>
      </c>
      <c r="T118" s="46" t="str">
        <f t="shared" si="29"/>
        <v/>
      </c>
      <c r="U118" s="46" t="str">
        <f t="shared" si="30"/>
        <v/>
      </c>
      <c r="V118" s="26"/>
      <c r="W118" s="26"/>
      <c r="X118" s="26"/>
    </row>
    <row r="119" spans="1:24">
      <c r="A119" s="26"/>
      <c r="B119" s="82" t="s">
        <v>22</v>
      </c>
      <c r="C119" s="83"/>
      <c r="D119" s="4">
        <f t="shared" si="31"/>
        <v>8.5</v>
      </c>
      <c r="E119" s="75">
        <v>0</v>
      </c>
      <c r="F119" s="13">
        <f t="shared" si="18"/>
        <v>2.7621358640099515E-3</v>
      </c>
      <c r="G119" s="8">
        <f t="shared" si="19"/>
        <v>0</v>
      </c>
      <c r="H119" s="8">
        <f t="shared" si="20"/>
        <v>0</v>
      </c>
      <c r="I119" s="8">
        <f t="shared" si="21"/>
        <v>0</v>
      </c>
      <c r="J119" s="26"/>
      <c r="K119" s="26"/>
      <c r="L119" s="26"/>
      <c r="M119" s="46" t="str">
        <f t="shared" si="22"/>
        <v/>
      </c>
      <c r="N119" s="46" t="str">
        <f t="shared" si="23"/>
        <v/>
      </c>
      <c r="O119" s="46" t="str">
        <f t="shared" si="24"/>
        <v/>
      </c>
      <c r="P119" s="46" t="str">
        <f t="shared" si="25"/>
        <v/>
      </c>
      <c r="Q119" s="46" t="str">
        <f t="shared" si="26"/>
        <v/>
      </c>
      <c r="R119" s="46" t="str">
        <f t="shared" si="27"/>
        <v/>
      </c>
      <c r="S119" s="46" t="str">
        <f t="shared" si="28"/>
        <v/>
      </c>
      <c r="T119" s="46" t="str">
        <f t="shared" si="29"/>
        <v/>
      </c>
      <c r="U119" s="46" t="str">
        <f t="shared" si="30"/>
        <v/>
      </c>
      <c r="V119" s="26"/>
      <c r="W119" s="26"/>
      <c r="X119" s="26"/>
    </row>
    <row r="120" spans="1:24">
      <c r="A120" s="26"/>
      <c r="B120" s="82" t="s">
        <v>22</v>
      </c>
      <c r="C120" s="83"/>
      <c r="D120" s="4">
        <f t="shared" si="31"/>
        <v>9</v>
      </c>
      <c r="E120" s="75">
        <v>0</v>
      </c>
      <c r="F120" s="13">
        <f t="shared" si="18"/>
        <v>1.953125E-3</v>
      </c>
      <c r="G120" s="8">
        <f t="shared" si="19"/>
        <v>0</v>
      </c>
      <c r="H120" s="8">
        <f t="shared" si="20"/>
        <v>0</v>
      </c>
      <c r="I120" s="8">
        <f t="shared" si="21"/>
        <v>0</v>
      </c>
      <c r="J120" s="26"/>
      <c r="K120" s="26"/>
      <c r="L120" s="26"/>
      <c r="M120" s="46" t="str">
        <f t="shared" si="22"/>
        <v/>
      </c>
      <c r="N120" s="46" t="str">
        <f t="shared" si="23"/>
        <v/>
      </c>
      <c r="O120" s="46" t="str">
        <f t="shared" si="24"/>
        <v/>
      </c>
      <c r="P120" s="46" t="str">
        <f t="shared" si="25"/>
        <v/>
      </c>
      <c r="Q120" s="46" t="str">
        <f t="shared" si="26"/>
        <v/>
      </c>
      <c r="R120" s="46" t="str">
        <f t="shared" si="27"/>
        <v/>
      </c>
      <c r="S120" s="46" t="str">
        <f t="shared" si="28"/>
        <v/>
      </c>
      <c r="T120" s="46" t="str">
        <f t="shared" si="29"/>
        <v/>
      </c>
      <c r="U120" s="46" t="str">
        <f t="shared" si="30"/>
        <v/>
      </c>
      <c r="V120" s="26"/>
      <c r="W120" s="26"/>
      <c r="X120" s="26"/>
    </row>
    <row r="121" spans="1:24">
      <c r="A121" s="26"/>
      <c r="B121" s="82" t="s">
        <v>52</v>
      </c>
      <c r="C121" s="83"/>
      <c r="D121" s="4">
        <f t="shared" si="31"/>
        <v>9.5</v>
      </c>
      <c r="E121" s="75">
        <v>0</v>
      </c>
      <c r="F121" s="13">
        <f t="shared" si="18"/>
        <v>1.3810679320049757E-3</v>
      </c>
      <c r="G121" s="8">
        <f t="shared" si="19"/>
        <v>0</v>
      </c>
      <c r="H121" s="8">
        <f t="shared" si="20"/>
        <v>0</v>
      </c>
      <c r="I121" s="8">
        <f t="shared" si="21"/>
        <v>0</v>
      </c>
      <c r="J121" s="26"/>
      <c r="K121" s="26"/>
      <c r="L121" s="26"/>
      <c r="M121" s="46" t="str">
        <f t="shared" si="22"/>
        <v/>
      </c>
      <c r="N121" s="46" t="str">
        <f t="shared" si="23"/>
        <v/>
      </c>
      <c r="O121" s="46" t="str">
        <f t="shared" si="24"/>
        <v/>
      </c>
      <c r="P121" s="46" t="str">
        <f t="shared" si="25"/>
        <v/>
      </c>
      <c r="Q121" s="46" t="str">
        <f t="shared" si="26"/>
        <v/>
      </c>
      <c r="R121" s="46" t="str">
        <f t="shared" si="27"/>
        <v/>
      </c>
      <c r="S121" s="46" t="str">
        <f t="shared" si="28"/>
        <v/>
      </c>
      <c r="T121" s="46" t="str">
        <f t="shared" si="29"/>
        <v/>
      </c>
      <c r="U121" s="46" t="str">
        <f t="shared" si="30"/>
        <v/>
      </c>
      <c r="V121" s="26"/>
      <c r="W121" s="26"/>
      <c r="X121" s="26"/>
    </row>
    <row r="122" spans="1:24">
      <c r="A122" s="26"/>
      <c r="B122" s="82" t="s">
        <v>52</v>
      </c>
      <c r="C122" s="83"/>
      <c r="D122" s="4">
        <f t="shared" si="31"/>
        <v>10</v>
      </c>
      <c r="E122" s="75">
        <v>0</v>
      </c>
      <c r="F122" s="13">
        <f t="shared" si="18"/>
        <v>9.765625E-4</v>
      </c>
      <c r="G122" s="8">
        <f t="shared" si="19"/>
        <v>0</v>
      </c>
      <c r="H122" s="8">
        <f t="shared" si="20"/>
        <v>0</v>
      </c>
      <c r="I122" s="8">
        <f t="shared" si="21"/>
        <v>0</v>
      </c>
      <c r="J122" s="26">
        <f>SUM(E82:E122)</f>
        <v>167</v>
      </c>
      <c r="K122" s="26"/>
      <c r="L122" s="26"/>
      <c r="M122" s="46" t="str">
        <f t="shared" si="22"/>
        <v/>
      </c>
      <c r="N122" s="46" t="str">
        <f t="shared" si="23"/>
        <v/>
      </c>
      <c r="O122" s="46" t="str">
        <f t="shared" si="24"/>
        <v/>
      </c>
      <c r="P122" s="46" t="str">
        <f t="shared" si="25"/>
        <v/>
      </c>
      <c r="Q122" s="46" t="str">
        <f t="shared" si="26"/>
        <v/>
      </c>
      <c r="R122" s="46" t="str">
        <f t="shared" si="27"/>
        <v/>
      </c>
      <c r="S122" s="46" t="str">
        <f t="shared" si="28"/>
        <v/>
      </c>
      <c r="T122" s="46" t="str">
        <f t="shared" si="29"/>
        <v/>
      </c>
      <c r="U122" s="46" t="str">
        <f t="shared" si="30"/>
        <v/>
      </c>
      <c r="V122" s="26"/>
      <c r="W122" s="26"/>
      <c r="X122" s="26"/>
    </row>
    <row r="123" spans="1:24">
      <c r="A123" s="26"/>
      <c r="B123" s="17"/>
      <c r="C123" s="26"/>
      <c r="D123" s="17"/>
      <c r="E123" s="17"/>
      <c r="F123" s="17"/>
      <c r="G123" s="17"/>
      <c r="H123" s="17"/>
      <c r="I123" s="17"/>
      <c r="J123" s="81"/>
      <c r="K123" s="26"/>
      <c r="L123" s="26"/>
      <c r="M123" s="45">
        <f>SUM(M82:M122)</f>
        <v>-8.8149999999999995</v>
      </c>
      <c r="N123" s="45">
        <f t="shared" ref="N123:U123" si="32">SUM(N82:N122)</f>
        <v>-8.2674999999999983</v>
      </c>
      <c r="O123" s="45">
        <f t="shared" si="32"/>
        <v>-7.4270833333333321</v>
      </c>
      <c r="P123" s="45">
        <f t="shared" si="32"/>
        <v>-6.0166666666666657</v>
      </c>
      <c r="Q123" s="45">
        <f t="shared" si="32"/>
        <v>-5.4899999999999993</v>
      </c>
      <c r="R123" s="45">
        <f t="shared" si="32"/>
        <v>-5.0724999999999998</v>
      </c>
      <c r="S123" s="45">
        <f t="shared" si="32"/>
        <v>-4.2980769230769225</v>
      </c>
      <c r="T123" s="45">
        <f t="shared" si="32"/>
        <v>-3.5449999999999999</v>
      </c>
      <c r="U123" s="45">
        <f t="shared" si="32"/>
        <v>-2.907142857142857</v>
      </c>
      <c r="V123" s="26"/>
      <c r="W123" s="26"/>
      <c r="X123" s="26"/>
    </row>
    <row r="124" spans="1:24">
      <c r="A124" s="26"/>
      <c r="B124" s="84" t="s">
        <v>23</v>
      </c>
      <c r="C124" s="85"/>
      <c r="D124" s="24" t="s">
        <v>53</v>
      </c>
      <c r="E124" s="24" t="s">
        <v>15</v>
      </c>
      <c r="F124" s="24" t="s">
        <v>1</v>
      </c>
      <c r="G124" s="24" t="s">
        <v>2</v>
      </c>
      <c r="H124" s="24" t="s">
        <v>14</v>
      </c>
      <c r="I124" s="24" t="s">
        <v>4</v>
      </c>
      <c r="J124" s="81"/>
      <c r="K124" s="26"/>
      <c r="L124" s="26"/>
      <c r="M124" s="17"/>
      <c r="N124" s="17"/>
      <c r="O124" s="17"/>
      <c r="P124" s="17"/>
      <c r="Q124" s="17"/>
      <c r="R124" s="17"/>
      <c r="S124" s="17"/>
      <c r="T124" s="17"/>
      <c r="U124" s="17"/>
      <c r="V124" s="26"/>
      <c r="W124" s="26"/>
      <c r="X124" s="26"/>
    </row>
    <row r="125" spans="1:24">
      <c r="A125" s="26"/>
      <c r="B125" s="82" t="s">
        <v>37</v>
      </c>
      <c r="C125" s="83"/>
      <c r="D125" s="7">
        <v>-10</v>
      </c>
      <c r="E125" s="75">
        <v>0</v>
      </c>
      <c r="F125" s="11">
        <f t="shared" ref="F125:F165" si="33">2^(-D125)</f>
        <v>1024</v>
      </c>
      <c r="G125" s="8" t="e">
        <f t="shared" ref="G125:G165" si="34">E125/$E$14</f>
        <v>#DIV/0!</v>
      </c>
      <c r="H125" s="8" t="e">
        <f t="shared" ref="H125:H165" si="35">G125*100</f>
        <v>#DIV/0!</v>
      </c>
      <c r="I125" s="8" t="e">
        <f>I126+H125</f>
        <v>#DIV/0!</v>
      </c>
      <c r="J125" s="27"/>
      <c r="K125" s="26"/>
      <c r="L125" s="26"/>
      <c r="M125" s="46" t="e">
        <f>IF(AND(I125&gt;=90,I126&lt;90),D125-0.5-(I125-90)*(-0.5/(I125-I126)),"")</f>
        <v>#DIV/0!</v>
      </c>
      <c r="N125" s="46" t="e">
        <f>IF(AND(I125&gt;=84,I126&lt;84),D125-0.5-(I125-84)*(-0.5/(I125-I126)),"")</f>
        <v>#DIV/0!</v>
      </c>
      <c r="O125" s="46" t="e">
        <f>IF(AND(I125&gt;=75,I126&lt;75),D125-0.5-(I125-75)*(-0.5/(I125-I126)),"")</f>
        <v>#DIV/0!</v>
      </c>
      <c r="P125" s="46" t="e">
        <f>IF(AND(I125&gt;=50,I126&lt;50),D125-0.5-(I125-50)*(-0.5/(I125-I126)),"")</f>
        <v>#DIV/0!</v>
      </c>
      <c r="Q125" s="46" t="e">
        <f>IF(AND(I125&gt;=40,I126&lt;40),D125-0.5-(I125-40)*(-0.5/(I125-I126)),"")</f>
        <v>#DIV/0!</v>
      </c>
      <c r="R125" s="46" t="e">
        <f>IF(AND(I125&gt;=35,I126&lt;35),D125-0.5-(I125-35)*(-0.5/(I125-I126)),"")</f>
        <v>#DIV/0!</v>
      </c>
      <c r="S125" s="46" t="e">
        <f>IF(AND(I125&gt;=25,I126&lt;25),D125-0.5-(I125-25)*(-0.5/(I125-I126)),"")</f>
        <v>#DIV/0!</v>
      </c>
      <c r="T125" s="46" t="e">
        <f>IF(AND(I125&gt;=16,I126&lt;16),D125-0.5-(I125-16)*(-0.5/(I125-I126)),"")</f>
        <v>#DIV/0!</v>
      </c>
      <c r="U125" s="46" t="e">
        <f>IF(AND(I125&gt;=10,I126&lt;10),D125-0.5-(I125-10)*(-0.5/(I125-I126)),"")</f>
        <v>#DIV/0!</v>
      </c>
      <c r="V125" s="26"/>
      <c r="W125" s="26"/>
      <c r="X125" s="26"/>
    </row>
    <row r="126" spans="1:24">
      <c r="A126" s="26"/>
      <c r="B126" s="82" t="s">
        <v>42</v>
      </c>
      <c r="C126" s="83"/>
      <c r="D126" s="2">
        <v>-9.5</v>
      </c>
      <c r="E126" s="76">
        <v>0</v>
      </c>
      <c r="F126" s="3">
        <f t="shared" si="33"/>
        <v>724.0773439350246</v>
      </c>
      <c r="G126" s="8" t="e">
        <f t="shared" si="34"/>
        <v>#DIV/0!</v>
      </c>
      <c r="H126" s="8" t="e">
        <f t="shared" si="35"/>
        <v>#DIV/0!</v>
      </c>
      <c r="I126" s="8" t="e">
        <f t="shared" ref="I126:I164" si="36">I127+H126</f>
        <v>#DIV/0!</v>
      </c>
      <c r="J126" s="27"/>
      <c r="K126" s="26"/>
      <c r="L126" s="26"/>
      <c r="M126" s="46" t="e">
        <f t="shared" ref="M126:M165" si="37">IF(AND(I126&gt;=90,I127&lt;90),D126-0.5-(I126-90)*(-0.5/(I126-I127)),"")</f>
        <v>#DIV/0!</v>
      </c>
      <c r="N126" s="46" t="e">
        <f t="shared" ref="N126:N165" si="38">IF(AND(I126&gt;=84,I127&lt;84),D126-0.5-(I126-84)*(-0.5/(I126-I127)),"")</f>
        <v>#DIV/0!</v>
      </c>
      <c r="O126" s="46" t="e">
        <f t="shared" ref="O126:O165" si="39">IF(AND(I126&gt;=75,I127&lt;75),D126-0.5-(I126-75)*(-0.5/(I126-I127)),"")</f>
        <v>#DIV/0!</v>
      </c>
      <c r="P126" s="46" t="e">
        <f t="shared" ref="P126:P165" si="40">IF(AND(I126&gt;=50,I127&lt;50),D126-0.5-(I126-50)*(-0.5/(I126-I127)),"")</f>
        <v>#DIV/0!</v>
      </c>
      <c r="Q126" s="46" t="e">
        <f t="shared" ref="Q126:Q165" si="41">IF(AND(I126&gt;=40,I127&lt;40),D126-0.5-(I126-40)*(-0.5/(I126-I127)),"")</f>
        <v>#DIV/0!</v>
      </c>
      <c r="R126" s="46" t="e">
        <f t="shared" ref="R126:R165" si="42">IF(AND(I126&gt;=35,I127&lt;35),D126-0.5-(I126-35)*(-0.5/(I126-I127)),"")</f>
        <v>#DIV/0!</v>
      </c>
      <c r="S126" s="46" t="e">
        <f t="shared" ref="S126:S165" si="43">IF(AND(I126&gt;=25,I127&lt;25),D126-0.5-(I126-25)*(-0.5/(I126-I127)),"")</f>
        <v>#DIV/0!</v>
      </c>
      <c r="T126" s="46" t="e">
        <f t="shared" ref="T126:T165" si="44">IF(AND(I126&gt;=16,I127&lt;16),D126-0.5-(I126-16)*(-0.5/(I126-I127)),"")</f>
        <v>#DIV/0!</v>
      </c>
      <c r="U126" s="46" t="e">
        <f t="shared" ref="U126:U165" si="45">IF(AND(I126&gt;=10,I127&lt;10),D126-0.5-(I126-10)*(-0.5/(I126-I127)),"")</f>
        <v>#DIV/0!</v>
      </c>
      <c r="V126" s="26"/>
      <c r="W126" s="26"/>
      <c r="X126" s="26"/>
    </row>
    <row r="127" spans="1:24">
      <c r="A127" s="26"/>
      <c r="B127" s="82" t="s">
        <v>42</v>
      </c>
      <c r="C127" s="83"/>
      <c r="D127" s="4">
        <v>-9</v>
      </c>
      <c r="E127" s="76">
        <v>0</v>
      </c>
      <c r="F127" s="11">
        <f t="shared" si="33"/>
        <v>512</v>
      </c>
      <c r="G127" s="8" t="e">
        <f t="shared" si="34"/>
        <v>#DIV/0!</v>
      </c>
      <c r="H127" s="8" t="e">
        <f t="shared" si="35"/>
        <v>#DIV/0!</v>
      </c>
      <c r="I127" s="8" t="e">
        <f t="shared" si="36"/>
        <v>#DIV/0!</v>
      </c>
      <c r="J127" s="27"/>
      <c r="K127" s="26"/>
      <c r="L127" s="26"/>
      <c r="M127" s="46" t="e">
        <f t="shared" si="37"/>
        <v>#DIV/0!</v>
      </c>
      <c r="N127" s="46" t="e">
        <f t="shared" si="38"/>
        <v>#DIV/0!</v>
      </c>
      <c r="O127" s="46" t="e">
        <f t="shared" si="39"/>
        <v>#DIV/0!</v>
      </c>
      <c r="P127" s="46" t="e">
        <f t="shared" si="40"/>
        <v>#DIV/0!</v>
      </c>
      <c r="Q127" s="46" t="e">
        <f t="shared" si="41"/>
        <v>#DIV/0!</v>
      </c>
      <c r="R127" s="46" t="e">
        <f t="shared" si="42"/>
        <v>#DIV/0!</v>
      </c>
      <c r="S127" s="46" t="e">
        <f t="shared" si="43"/>
        <v>#DIV/0!</v>
      </c>
      <c r="T127" s="46" t="e">
        <f t="shared" si="44"/>
        <v>#DIV/0!</v>
      </c>
      <c r="U127" s="46" t="e">
        <f t="shared" si="45"/>
        <v>#DIV/0!</v>
      </c>
      <c r="V127" s="26"/>
      <c r="W127" s="26"/>
      <c r="X127" s="26"/>
    </row>
    <row r="128" spans="1:24">
      <c r="A128" s="26"/>
      <c r="B128" s="82" t="s">
        <v>38</v>
      </c>
      <c r="C128" s="83"/>
      <c r="D128" s="4">
        <f t="shared" ref="D128:D165" si="46">D127+0.5</f>
        <v>-8.5</v>
      </c>
      <c r="E128" s="76">
        <v>0</v>
      </c>
      <c r="F128" s="11">
        <f t="shared" si="33"/>
        <v>362.0386719675123</v>
      </c>
      <c r="G128" s="8" t="e">
        <f t="shared" si="34"/>
        <v>#DIV/0!</v>
      </c>
      <c r="H128" s="8" t="e">
        <f t="shared" si="35"/>
        <v>#DIV/0!</v>
      </c>
      <c r="I128" s="8" t="e">
        <f t="shared" si="36"/>
        <v>#DIV/0!</v>
      </c>
      <c r="J128" s="27"/>
      <c r="K128" s="26"/>
      <c r="L128" s="26"/>
      <c r="M128" s="46" t="e">
        <f t="shared" si="37"/>
        <v>#DIV/0!</v>
      </c>
      <c r="N128" s="46" t="e">
        <f t="shared" si="38"/>
        <v>#DIV/0!</v>
      </c>
      <c r="O128" s="46" t="e">
        <f t="shared" si="39"/>
        <v>#DIV/0!</v>
      </c>
      <c r="P128" s="46" t="e">
        <f t="shared" si="40"/>
        <v>#DIV/0!</v>
      </c>
      <c r="Q128" s="46" t="e">
        <f t="shared" si="41"/>
        <v>#DIV/0!</v>
      </c>
      <c r="R128" s="46" t="e">
        <f t="shared" si="42"/>
        <v>#DIV/0!</v>
      </c>
      <c r="S128" s="46" t="e">
        <f t="shared" si="43"/>
        <v>#DIV/0!</v>
      </c>
      <c r="T128" s="46" t="e">
        <f t="shared" si="44"/>
        <v>#DIV/0!</v>
      </c>
      <c r="U128" s="46" t="e">
        <f t="shared" si="45"/>
        <v>#DIV/0!</v>
      </c>
      <c r="V128" s="26"/>
      <c r="W128" s="26"/>
      <c r="X128" s="26"/>
    </row>
    <row r="129" spans="1:24">
      <c r="A129" s="26"/>
      <c r="B129" s="82" t="s">
        <v>38</v>
      </c>
      <c r="C129" s="83"/>
      <c r="D129" s="4">
        <f t="shared" si="46"/>
        <v>-8</v>
      </c>
      <c r="E129" s="76">
        <v>0</v>
      </c>
      <c r="F129" s="11">
        <f t="shared" si="33"/>
        <v>256</v>
      </c>
      <c r="G129" s="8" t="e">
        <f t="shared" si="34"/>
        <v>#DIV/0!</v>
      </c>
      <c r="H129" s="8" t="e">
        <f t="shared" si="35"/>
        <v>#DIV/0!</v>
      </c>
      <c r="I129" s="8" t="e">
        <f t="shared" si="36"/>
        <v>#DIV/0!</v>
      </c>
      <c r="J129" s="27"/>
      <c r="K129" s="26"/>
      <c r="L129" s="26"/>
      <c r="M129" s="46" t="e">
        <f t="shared" si="37"/>
        <v>#DIV/0!</v>
      </c>
      <c r="N129" s="46" t="e">
        <f t="shared" si="38"/>
        <v>#DIV/0!</v>
      </c>
      <c r="O129" s="46" t="e">
        <f t="shared" si="39"/>
        <v>#DIV/0!</v>
      </c>
      <c r="P129" s="46" t="e">
        <f t="shared" si="40"/>
        <v>#DIV/0!</v>
      </c>
      <c r="Q129" s="46" t="e">
        <f t="shared" si="41"/>
        <v>#DIV/0!</v>
      </c>
      <c r="R129" s="46" t="e">
        <f t="shared" si="42"/>
        <v>#DIV/0!</v>
      </c>
      <c r="S129" s="46" t="e">
        <f t="shared" si="43"/>
        <v>#DIV/0!</v>
      </c>
      <c r="T129" s="46" t="e">
        <f t="shared" si="44"/>
        <v>#DIV/0!</v>
      </c>
      <c r="U129" s="46" t="e">
        <f t="shared" si="45"/>
        <v>#DIV/0!</v>
      </c>
      <c r="V129" s="26"/>
      <c r="W129" s="26"/>
      <c r="X129" s="26"/>
    </row>
    <row r="130" spans="1:24">
      <c r="A130" s="26"/>
      <c r="B130" s="82" t="s">
        <v>41</v>
      </c>
      <c r="C130" s="83"/>
      <c r="D130" s="4">
        <f t="shared" si="46"/>
        <v>-7.5</v>
      </c>
      <c r="E130" s="76">
        <v>0</v>
      </c>
      <c r="F130" s="11">
        <f t="shared" si="33"/>
        <v>181.01933598375612</v>
      </c>
      <c r="G130" s="8" t="e">
        <f t="shared" si="34"/>
        <v>#DIV/0!</v>
      </c>
      <c r="H130" s="8" t="e">
        <f t="shared" si="35"/>
        <v>#DIV/0!</v>
      </c>
      <c r="I130" s="8" t="e">
        <f t="shared" si="36"/>
        <v>#DIV/0!</v>
      </c>
      <c r="J130" s="27"/>
      <c r="K130" s="26"/>
      <c r="L130" s="26"/>
      <c r="M130" s="46" t="e">
        <f t="shared" si="37"/>
        <v>#DIV/0!</v>
      </c>
      <c r="N130" s="46" t="e">
        <f t="shared" si="38"/>
        <v>#DIV/0!</v>
      </c>
      <c r="O130" s="46" t="e">
        <f t="shared" si="39"/>
        <v>#DIV/0!</v>
      </c>
      <c r="P130" s="46" t="e">
        <f t="shared" si="40"/>
        <v>#DIV/0!</v>
      </c>
      <c r="Q130" s="46" t="e">
        <f t="shared" si="41"/>
        <v>#DIV/0!</v>
      </c>
      <c r="R130" s="46" t="e">
        <f t="shared" si="42"/>
        <v>#DIV/0!</v>
      </c>
      <c r="S130" s="46" t="e">
        <f t="shared" si="43"/>
        <v>#DIV/0!</v>
      </c>
      <c r="T130" s="46" t="e">
        <f t="shared" si="44"/>
        <v>#DIV/0!</v>
      </c>
      <c r="U130" s="46" t="e">
        <f t="shared" si="45"/>
        <v>#DIV/0!</v>
      </c>
      <c r="V130" s="26"/>
      <c r="W130" s="26"/>
      <c r="X130" s="26"/>
    </row>
    <row r="131" spans="1:24">
      <c r="A131" s="26"/>
      <c r="B131" s="82" t="s">
        <v>41</v>
      </c>
      <c r="C131" s="83"/>
      <c r="D131" s="4">
        <f t="shared" si="46"/>
        <v>-7</v>
      </c>
      <c r="E131" s="76">
        <v>0</v>
      </c>
      <c r="F131" s="11">
        <f t="shared" si="33"/>
        <v>128</v>
      </c>
      <c r="G131" s="8" t="e">
        <f t="shared" si="34"/>
        <v>#DIV/0!</v>
      </c>
      <c r="H131" s="8" t="e">
        <f t="shared" si="35"/>
        <v>#DIV/0!</v>
      </c>
      <c r="I131" s="8" t="e">
        <f t="shared" si="36"/>
        <v>#DIV/0!</v>
      </c>
      <c r="J131" s="27"/>
      <c r="K131" s="26"/>
      <c r="L131" s="26"/>
      <c r="M131" s="46" t="e">
        <f t="shared" si="37"/>
        <v>#DIV/0!</v>
      </c>
      <c r="N131" s="46" t="e">
        <f t="shared" si="38"/>
        <v>#DIV/0!</v>
      </c>
      <c r="O131" s="46" t="e">
        <f t="shared" si="39"/>
        <v>#DIV/0!</v>
      </c>
      <c r="P131" s="46" t="e">
        <f t="shared" si="40"/>
        <v>#DIV/0!</v>
      </c>
      <c r="Q131" s="46" t="e">
        <f t="shared" si="41"/>
        <v>#DIV/0!</v>
      </c>
      <c r="R131" s="46" t="e">
        <f t="shared" si="42"/>
        <v>#DIV/0!</v>
      </c>
      <c r="S131" s="46" t="e">
        <f t="shared" si="43"/>
        <v>#DIV/0!</v>
      </c>
      <c r="T131" s="46" t="e">
        <f t="shared" si="44"/>
        <v>#DIV/0!</v>
      </c>
      <c r="U131" s="46" t="e">
        <f t="shared" si="45"/>
        <v>#DIV/0!</v>
      </c>
      <c r="V131" s="26"/>
      <c r="W131" s="26"/>
      <c r="X131" s="26"/>
    </row>
    <row r="132" spans="1:24">
      <c r="A132" s="26"/>
      <c r="B132" s="82" t="s">
        <v>39</v>
      </c>
      <c r="C132" s="83"/>
      <c r="D132" s="4">
        <f t="shared" si="46"/>
        <v>-6.5</v>
      </c>
      <c r="E132" s="76">
        <v>0</v>
      </c>
      <c r="F132" s="3">
        <f t="shared" si="33"/>
        <v>90.509667991878061</v>
      </c>
      <c r="G132" s="8" t="e">
        <f t="shared" si="34"/>
        <v>#DIV/0!</v>
      </c>
      <c r="H132" s="8" t="e">
        <f t="shared" si="35"/>
        <v>#DIV/0!</v>
      </c>
      <c r="I132" s="8" t="e">
        <f t="shared" si="36"/>
        <v>#DIV/0!</v>
      </c>
      <c r="J132" s="28"/>
      <c r="K132" s="26"/>
      <c r="L132" s="26"/>
      <c r="M132" s="46" t="e">
        <f t="shared" si="37"/>
        <v>#DIV/0!</v>
      </c>
      <c r="N132" s="46" t="e">
        <f t="shared" si="38"/>
        <v>#DIV/0!</v>
      </c>
      <c r="O132" s="46" t="e">
        <f t="shared" si="39"/>
        <v>#DIV/0!</v>
      </c>
      <c r="P132" s="46" t="e">
        <f t="shared" si="40"/>
        <v>#DIV/0!</v>
      </c>
      <c r="Q132" s="46" t="e">
        <f t="shared" si="41"/>
        <v>#DIV/0!</v>
      </c>
      <c r="R132" s="46" t="e">
        <f t="shared" si="42"/>
        <v>#DIV/0!</v>
      </c>
      <c r="S132" s="46" t="e">
        <f t="shared" si="43"/>
        <v>#DIV/0!</v>
      </c>
      <c r="T132" s="46" t="e">
        <f t="shared" si="44"/>
        <v>#DIV/0!</v>
      </c>
      <c r="U132" s="46" t="e">
        <f t="shared" si="45"/>
        <v>#DIV/0!</v>
      </c>
      <c r="V132" s="26"/>
      <c r="W132" s="26"/>
      <c r="X132" s="26"/>
    </row>
    <row r="133" spans="1:24">
      <c r="A133" s="26"/>
      <c r="B133" s="82" t="s">
        <v>40</v>
      </c>
      <c r="C133" s="83"/>
      <c r="D133" s="4">
        <f t="shared" si="46"/>
        <v>-6</v>
      </c>
      <c r="E133" s="76">
        <v>0</v>
      </c>
      <c r="F133" s="11">
        <f t="shared" si="33"/>
        <v>64</v>
      </c>
      <c r="G133" s="8" t="e">
        <f t="shared" si="34"/>
        <v>#DIV/0!</v>
      </c>
      <c r="H133" s="8" t="e">
        <f t="shared" si="35"/>
        <v>#DIV/0!</v>
      </c>
      <c r="I133" s="8" t="e">
        <f t="shared" si="36"/>
        <v>#DIV/0!</v>
      </c>
      <c r="J133" s="28"/>
      <c r="K133" s="26"/>
      <c r="L133" s="26"/>
      <c r="M133" s="46" t="e">
        <f t="shared" si="37"/>
        <v>#DIV/0!</v>
      </c>
      <c r="N133" s="46" t="e">
        <f t="shared" si="38"/>
        <v>#DIV/0!</v>
      </c>
      <c r="O133" s="46" t="e">
        <f t="shared" si="39"/>
        <v>#DIV/0!</v>
      </c>
      <c r="P133" s="46" t="e">
        <f t="shared" si="40"/>
        <v>#DIV/0!</v>
      </c>
      <c r="Q133" s="46" t="e">
        <f t="shared" si="41"/>
        <v>#DIV/0!</v>
      </c>
      <c r="R133" s="46" t="e">
        <f t="shared" si="42"/>
        <v>#DIV/0!</v>
      </c>
      <c r="S133" s="46" t="e">
        <f t="shared" si="43"/>
        <v>#DIV/0!</v>
      </c>
      <c r="T133" s="46" t="e">
        <f t="shared" si="44"/>
        <v>#DIV/0!</v>
      </c>
      <c r="U133" s="46" t="e">
        <f t="shared" si="45"/>
        <v>#DIV/0!</v>
      </c>
      <c r="V133" s="26"/>
      <c r="W133" s="26"/>
      <c r="X133" s="26"/>
    </row>
    <row r="134" spans="1:24">
      <c r="A134" s="26"/>
      <c r="B134" s="82" t="s">
        <v>47</v>
      </c>
      <c r="C134" s="83"/>
      <c r="D134" s="4">
        <f t="shared" si="46"/>
        <v>-5.5</v>
      </c>
      <c r="E134" s="76">
        <v>0</v>
      </c>
      <c r="F134" s="10">
        <f t="shared" si="33"/>
        <v>45.254833995939045</v>
      </c>
      <c r="G134" s="8" t="e">
        <f t="shared" si="34"/>
        <v>#DIV/0!</v>
      </c>
      <c r="H134" s="8" t="e">
        <f t="shared" si="35"/>
        <v>#DIV/0!</v>
      </c>
      <c r="I134" s="8" t="e">
        <f t="shared" si="36"/>
        <v>#DIV/0!</v>
      </c>
      <c r="J134" s="28"/>
      <c r="K134" s="26"/>
      <c r="L134" s="26"/>
      <c r="M134" s="46" t="e">
        <f t="shared" si="37"/>
        <v>#DIV/0!</v>
      </c>
      <c r="N134" s="46" t="e">
        <f t="shared" si="38"/>
        <v>#DIV/0!</v>
      </c>
      <c r="O134" s="46" t="e">
        <f t="shared" si="39"/>
        <v>#DIV/0!</v>
      </c>
      <c r="P134" s="46" t="e">
        <f t="shared" si="40"/>
        <v>#DIV/0!</v>
      </c>
      <c r="Q134" s="46" t="e">
        <f t="shared" si="41"/>
        <v>#DIV/0!</v>
      </c>
      <c r="R134" s="46" t="e">
        <f t="shared" si="42"/>
        <v>#DIV/0!</v>
      </c>
      <c r="S134" s="46" t="e">
        <f t="shared" si="43"/>
        <v>#DIV/0!</v>
      </c>
      <c r="T134" s="46" t="e">
        <f t="shared" si="44"/>
        <v>#DIV/0!</v>
      </c>
      <c r="U134" s="46" t="e">
        <f t="shared" si="45"/>
        <v>#DIV/0!</v>
      </c>
      <c r="V134" s="26"/>
      <c r="W134" s="26"/>
      <c r="X134" s="26"/>
    </row>
    <row r="135" spans="1:24">
      <c r="A135" s="26"/>
      <c r="B135" s="82" t="s">
        <v>47</v>
      </c>
      <c r="C135" s="83"/>
      <c r="D135" s="4">
        <f t="shared" si="46"/>
        <v>-5</v>
      </c>
      <c r="E135" s="76">
        <v>0</v>
      </c>
      <c r="F135" s="11">
        <f t="shared" si="33"/>
        <v>32</v>
      </c>
      <c r="G135" s="8" t="e">
        <f t="shared" si="34"/>
        <v>#DIV/0!</v>
      </c>
      <c r="H135" s="8" t="e">
        <f t="shared" si="35"/>
        <v>#DIV/0!</v>
      </c>
      <c r="I135" s="8" t="e">
        <f t="shared" si="36"/>
        <v>#DIV/0!</v>
      </c>
      <c r="J135" s="28"/>
      <c r="K135" s="26"/>
      <c r="L135" s="26"/>
      <c r="M135" s="46" t="e">
        <f t="shared" si="37"/>
        <v>#DIV/0!</v>
      </c>
      <c r="N135" s="46" t="e">
        <f t="shared" si="38"/>
        <v>#DIV/0!</v>
      </c>
      <c r="O135" s="46" t="e">
        <f t="shared" si="39"/>
        <v>#DIV/0!</v>
      </c>
      <c r="P135" s="46" t="e">
        <f t="shared" si="40"/>
        <v>#DIV/0!</v>
      </c>
      <c r="Q135" s="46" t="e">
        <f t="shared" si="41"/>
        <v>#DIV/0!</v>
      </c>
      <c r="R135" s="46" t="e">
        <f t="shared" si="42"/>
        <v>#DIV/0!</v>
      </c>
      <c r="S135" s="46" t="e">
        <f t="shared" si="43"/>
        <v>#DIV/0!</v>
      </c>
      <c r="T135" s="46" t="e">
        <f t="shared" si="44"/>
        <v>#DIV/0!</v>
      </c>
      <c r="U135" s="46" t="e">
        <f t="shared" si="45"/>
        <v>#DIV/0!</v>
      </c>
      <c r="V135" s="26"/>
      <c r="W135" s="26"/>
      <c r="X135" s="26"/>
    </row>
    <row r="136" spans="1:24">
      <c r="A136" s="26"/>
      <c r="B136" s="82" t="s">
        <v>17</v>
      </c>
      <c r="C136" s="83"/>
      <c r="D136" s="4">
        <f t="shared" si="46"/>
        <v>-4.5</v>
      </c>
      <c r="E136" s="76">
        <v>0</v>
      </c>
      <c r="F136" s="3">
        <f t="shared" si="33"/>
        <v>22.627416997969519</v>
      </c>
      <c r="G136" s="8" t="e">
        <f t="shared" si="34"/>
        <v>#DIV/0!</v>
      </c>
      <c r="H136" s="8" t="e">
        <f t="shared" si="35"/>
        <v>#DIV/0!</v>
      </c>
      <c r="I136" s="8" t="e">
        <f t="shared" si="36"/>
        <v>#DIV/0!</v>
      </c>
      <c r="J136" s="28"/>
      <c r="K136" s="26"/>
      <c r="L136" s="26"/>
      <c r="M136" s="46" t="e">
        <f t="shared" si="37"/>
        <v>#DIV/0!</v>
      </c>
      <c r="N136" s="46" t="e">
        <f t="shared" si="38"/>
        <v>#DIV/0!</v>
      </c>
      <c r="O136" s="46" t="e">
        <f t="shared" si="39"/>
        <v>#DIV/0!</v>
      </c>
      <c r="P136" s="46" t="e">
        <f t="shared" si="40"/>
        <v>#DIV/0!</v>
      </c>
      <c r="Q136" s="46" t="e">
        <f t="shared" si="41"/>
        <v>#DIV/0!</v>
      </c>
      <c r="R136" s="46" t="e">
        <f t="shared" si="42"/>
        <v>#DIV/0!</v>
      </c>
      <c r="S136" s="46" t="e">
        <f t="shared" si="43"/>
        <v>#DIV/0!</v>
      </c>
      <c r="T136" s="46" t="e">
        <f t="shared" si="44"/>
        <v>#DIV/0!</v>
      </c>
      <c r="U136" s="46" t="e">
        <f t="shared" si="45"/>
        <v>#DIV/0!</v>
      </c>
      <c r="V136" s="26"/>
      <c r="W136" s="26"/>
      <c r="X136" s="26"/>
    </row>
    <row r="137" spans="1:24">
      <c r="A137" s="26"/>
      <c r="B137" s="82" t="s">
        <v>17</v>
      </c>
      <c r="C137" s="83"/>
      <c r="D137" s="4">
        <f t="shared" si="46"/>
        <v>-4</v>
      </c>
      <c r="E137" s="76">
        <v>0</v>
      </c>
      <c r="F137" s="11">
        <f t="shared" si="33"/>
        <v>16</v>
      </c>
      <c r="G137" s="8" t="e">
        <f t="shared" si="34"/>
        <v>#DIV/0!</v>
      </c>
      <c r="H137" s="8" t="e">
        <f t="shared" si="35"/>
        <v>#DIV/0!</v>
      </c>
      <c r="I137" s="8" t="e">
        <f t="shared" si="36"/>
        <v>#DIV/0!</v>
      </c>
      <c r="J137" s="28"/>
      <c r="K137" s="26"/>
      <c r="L137" s="26"/>
      <c r="M137" s="46" t="e">
        <f t="shared" si="37"/>
        <v>#DIV/0!</v>
      </c>
      <c r="N137" s="46" t="e">
        <f t="shared" si="38"/>
        <v>#DIV/0!</v>
      </c>
      <c r="O137" s="46" t="e">
        <f t="shared" si="39"/>
        <v>#DIV/0!</v>
      </c>
      <c r="P137" s="46" t="e">
        <f t="shared" si="40"/>
        <v>#DIV/0!</v>
      </c>
      <c r="Q137" s="46" t="e">
        <f t="shared" si="41"/>
        <v>#DIV/0!</v>
      </c>
      <c r="R137" s="46" t="e">
        <f t="shared" si="42"/>
        <v>#DIV/0!</v>
      </c>
      <c r="S137" s="46" t="e">
        <f t="shared" si="43"/>
        <v>#DIV/0!</v>
      </c>
      <c r="T137" s="46" t="e">
        <f t="shared" si="44"/>
        <v>#DIV/0!</v>
      </c>
      <c r="U137" s="46" t="e">
        <f t="shared" si="45"/>
        <v>#DIV/0!</v>
      </c>
      <c r="V137" s="26"/>
      <c r="W137" s="26"/>
      <c r="X137" s="26"/>
    </row>
    <row r="138" spans="1:24">
      <c r="A138" s="26"/>
      <c r="B138" s="82" t="s">
        <v>43</v>
      </c>
      <c r="C138" s="83"/>
      <c r="D138" s="4">
        <f t="shared" si="46"/>
        <v>-3.5</v>
      </c>
      <c r="E138" s="76">
        <v>0</v>
      </c>
      <c r="F138" s="3">
        <f t="shared" si="33"/>
        <v>11.313708498984759</v>
      </c>
      <c r="G138" s="8" t="e">
        <f t="shared" si="34"/>
        <v>#DIV/0!</v>
      </c>
      <c r="H138" s="8" t="e">
        <f t="shared" si="35"/>
        <v>#DIV/0!</v>
      </c>
      <c r="I138" s="8" t="e">
        <f t="shared" si="36"/>
        <v>#DIV/0!</v>
      </c>
      <c r="J138" s="28"/>
      <c r="K138" s="26"/>
      <c r="L138" s="26"/>
      <c r="M138" s="46" t="e">
        <f t="shared" si="37"/>
        <v>#DIV/0!</v>
      </c>
      <c r="N138" s="46" t="e">
        <f t="shared" si="38"/>
        <v>#DIV/0!</v>
      </c>
      <c r="O138" s="46" t="e">
        <f t="shared" si="39"/>
        <v>#DIV/0!</v>
      </c>
      <c r="P138" s="46" t="e">
        <f t="shared" si="40"/>
        <v>#DIV/0!</v>
      </c>
      <c r="Q138" s="46" t="e">
        <f t="shared" si="41"/>
        <v>#DIV/0!</v>
      </c>
      <c r="R138" s="46" t="e">
        <f t="shared" si="42"/>
        <v>#DIV/0!</v>
      </c>
      <c r="S138" s="46" t="e">
        <f t="shared" si="43"/>
        <v>#DIV/0!</v>
      </c>
      <c r="T138" s="46" t="e">
        <f t="shared" si="44"/>
        <v>#DIV/0!</v>
      </c>
      <c r="U138" s="46" t="e">
        <f t="shared" si="45"/>
        <v>#DIV/0!</v>
      </c>
      <c r="V138" s="26"/>
      <c r="W138" s="26"/>
      <c r="X138" s="26"/>
    </row>
    <row r="139" spans="1:24">
      <c r="A139" s="26"/>
      <c r="B139" s="82" t="s">
        <v>43</v>
      </c>
      <c r="C139" s="83"/>
      <c r="D139" s="4">
        <f t="shared" si="46"/>
        <v>-3</v>
      </c>
      <c r="E139" s="76">
        <v>0</v>
      </c>
      <c r="F139" s="11">
        <f t="shared" si="33"/>
        <v>8</v>
      </c>
      <c r="G139" s="8" t="e">
        <f t="shared" si="34"/>
        <v>#DIV/0!</v>
      </c>
      <c r="H139" s="8" t="e">
        <f t="shared" si="35"/>
        <v>#DIV/0!</v>
      </c>
      <c r="I139" s="8" t="e">
        <f t="shared" si="36"/>
        <v>#DIV/0!</v>
      </c>
      <c r="J139" s="28"/>
      <c r="K139" s="26"/>
      <c r="L139" s="26"/>
      <c r="M139" s="46" t="e">
        <f t="shared" si="37"/>
        <v>#DIV/0!</v>
      </c>
      <c r="N139" s="46" t="e">
        <f t="shared" si="38"/>
        <v>#DIV/0!</v>
      </c>
      <c r="O139" s="46" t="e">
        <f t="shared" si="39"/>
        <v>#DIV/0!</v>
      </c>
      <c r="P139" s="46" t="e">
        <f t="shared" si="40"/>
        <v>#DIV/0!</v>
      </c>
      <c r="Q139" s="46" t="e">
        <f t="shared" si="41"/>
        <v>#DIV/0!</v>
      </c>
      <c r="R139" s="46" t="e">
        <f t="shared" si="42"/>
        <v>#DIV/0!</v>
      </c>
      <c r="S139" s="46" t="e">
        <f t="shared" si="43"/>
        <v>#DIV/0!</v>
      </c>
      <c r="T139" s="46" t="e">
        <f t="shared" si="44"/>
        <v>#DIV/0!</v>
      </c>
      <c r="U139" s="46" t="e">
        <f t="shared" si="45"/>
        <v>#DIV/0!</v>
      </c>
      <c r="V139" s="26"/>
      <c r="W139" s="26"/>
      <c r="X139" s="26"/>
    </row>
    <row r="140" spans="1:24">
      <c r="A140" s="26"/>
      <c r="B140" s="82" t="s">
        <v>16</v>
      </c>
      <c r="C140" s="83"/>
      <c r="D140" s="4">
        <f t="shared" si="46"/>
        <v>-2.5</v>
      </c>
      <c r="E140" s="76">
        <v>0</v>
      </c>
      <c r="F140" s="10">
        <f t="shared" si="33"/>
        <v>5.6568542494923806</v>
      </c>
      <c r="G140" s="8" t="e">
        <f t="shared" si="34"/>
        <v>#DIV/0!</v>
      </c>
      <c r="H140" s="8" t="e">
        <f t="shared" si="35"/>
        <v>#DIV/0!</v>
      </c>
      <c r="I140" s="8" t="e">
        <f t="shared" si="36"/>
        <v>#DIV/0!</v>
      </c>
      <c r="J140" s="28"/>
      <c r="K140" s="26"/>
      <c r="L140" s="26"/>
      <c r="M140" s="46" t="e">
        <f t="shared" si="37"/>
        <v>#DIV/0!</v>
      </c>
      <c r="N140" s="46" t="e">
        <f t="shared" si="38"/>
        <v>#DIV/0!</v>
      </c>
      <c r="O140" s="46" t="e">
        <f t="shared" si="39"/>
        <v>#DIV/0!</v>
      </c>
      <c r="P140" s="46" t="e">
        <f t="shared" si="40"/>
        <v>#DIV/0!</v>
      </c>
      <c r="Q140" s="46" t="e">
        <f t="shared" si="41"/>
        <v>#DIV/0!</v>
      </c>
      <c r="R140" s="46" t="e">
        <f t="shared" si="42"/>
        <v>#DIV/0!</v>
      </c>
      <c r="S140" s="46" t="e">
        <f t="shared" si="43"/>
        <v>#DIV/0!</v>
      </c>
      <c r="T140" s="46" t="e">
        <f t="shared" si="44"/>
        <v>#DIV/0!</v>
      </c>
      <c r="U140" s="46" t="e">
        <f t="shared" si="45"/>
        <v>#DIV/0!</v>
      </c>
      <c r="V140" s="26"/>
      <c r="W140" s="26"/>
      <c r="X140" s="26"/>
    </row>
    <row r="141" spans="1:24">
      <c r="A141" s="26"/>
      <c r="B141" s="82" t="s">
        <v>16</v>
      </c>
      <c r="C141" s="83"/>
      <c r="D141" s="4">
        <f t="shared" si="46"/>
        <v>-2</v>
      </c>
      <c r="E141" s="76">
        <v>0</v>
      </c>
      <c r="F141" s="11">
        <f t="shared" si="33"/>
        <v>4</v>
      </c>
      <c r="G141" s="8" t="e">
        <f t="shared" si="34"/>
        <v>#DIV/0!</v>
      </c>
      <c r="H141" s="8" t="e">
        <f t="shared" si="35"/>
        <v>#DIV/0!</v>
      </c>
      <c r="I141" s="8" t="e">
        <f t="shared" si="36"/>
        <v>#DIV/0!</v>
      </c>
      <c r="J141" s="28"/>
      <c r="K141" s="26"/>
      <c r="L141" s="26"/>
      <c r="M141" s="46" t="e">
        <f t="shared" si="37"/>
        <v>#DIV/0!</v>
      </c>
      <c r="N141" s="46" t="e">
        <f t="shared" si="38"/>
        <v>#DIV/0!</v>
      </c>
      <c r="O141" s="46" t="e">
        <f t="shared" si="39"/>
        <v>#DIV/0!</v>
      </c>
      <c r="P141" s="46" t="e">
        <f t="shared" si="40"/>
        <v>#DIV/0!</v>
      </c>
      <c r="Q141" s="46" t="e">
        <f t="shared" si="41"/>
        <v>#DIV/0!</v>
      </c>
      <c r="R141" s="46" t="e">
        <f t="shared" si="42"/>
        <v>#DIV/0!</v>
      </c>
      <c r="S141" s="46" t="e">
        <f t="shared" si="43"/>
        <v>#DIV/0!</v>
      </c>
      <c r="T141" s="46" t="e">
        <f t="shared" si="44"/>
        <v>#DIV/0!</v>
      </c>
      <c r="U141" s="46" t="e">
        <f t="shared" si="45"/>
        <v>#DIV/0!</v>
      </c>
      <c r="V141" s="26"/>
      <c r="W141" s="26"/>
      <c r="X141" s="26"/>
    </row>
    <row r="142" spans="1:24">
      <c r="A142" s="26"/>
      <c r="B142" s="82" t="s">
        <v>46</v>
      </c>
      <c r="C142" s="83"/>
      <c r="D142" s="4">
        <f t="shared" si="46"/>
        <v>-1.5</v>
      </c>
      <c r="E142" s="76">
        <v>0</v>
      </c>
      <c r="F142" s="10">
        <f t="shared" si="33"/>
        <v>2.8284271247461898</v>
      </c>
      <c r="G142" s="8" t="e">
        <f t="shared" si="34"/>
        <v>#DIV/0!</v>
      </c>
      <c r="H142" s="8" t="e">
        <f t="shared" si="35"/>
        <v>#DIV/0!</v>
      </c>
      <c r="I142" s="8" t="e">
        <f t="shared" si="36"/>
        <v>#DIV/0!</v>
      </c>
      <c r="J142" s="28"/>
      <c r="K142" s="80"/>
      <c r="L142" s="26"/>
      <c r="M142" s="46" t="e">
        <f t="shared" si="37"/>
        <v>#DIV/0!</v>
      </c>
      <c r="N142" s="46" t="e">
        <f t="shared" si="38"/>
        <v>#DIV/0!</v>
      </c>
      <c r="O142" s="46" t="e">
        <f t="shared" si="39"/>
        <v>#DIV/0!</v>
      </c>
      <c r="P142" s="46" t="e">
        <f t="shared" si="40"/>
        <v>#DIV/0!</v>
      </c>
      <c r="Q142" s="46" t="e">
        <f t="shared" si="41"/>
        <v>#DIV/0!</v>
      </c>
      <c r="R142" s="46" t="e">
        <f t="shared" si="42"/>
        <v>#DIV/0!</v>
      </c>
      <c r="S142" s="46" t="e">
        <f t="shared" si="43"/>
        <v>#DIV/0!</v>
      </c>
      <c r="T142" s="46" t="e">
        <f t="shared" si="44"/>
        <v>#DIV/0!</v>
      </c>
      <c r="U142" s="46" t="e">
        <f t="shared" si="45"/>
        <v>#DIV/0!</v>
      </c>
      <c r="V142" s="26"/>
      <c r="W142" s="26"/>
      <c r="X142" s="26"/>
    </row>
    <row r="143" spans="1:24">
      <c r="A143" s="26"/>
      <c r="B143" s="82" t="s">
        <v>46</v>
      </c>
      <c r="C143" s="83"/>
      <c r="D143" s="4">
        <f t="shared" si="46"/>
        <v>-1</v>
      </c>
      <c r="E143" s="76">
        <v>0</v>
      </c>
      <c r="F143" s="11">
        <f t="shared" si="33"/>
        <v>2</v>
      </c>
      <c r="G143" s="8" t="e">
        <f t="shared" si="34"/>
        <v>#DIV/0!</v>
      </c>
      <c r="H143" s="8" t="e">
        <f t="shared" si="35"/>
        <v>#DIV/0!</v>
      </c>
      <c r="I143" s="8" t="e">
        <f t="shared" si="36"/>
        <v>#DIV/0!</v>
      </c>
      <c r="J143" s="28"/>
      <c r="K143" s="26"/>
      <c r="L143" s="26"/>
      <c r="M143" s="46" t="e">
        <f t="shared" si="37"/>
        <v>#DIV/0!</v>
      </c>
      <c r="N143" s="46" t="e">
        <f t="shared" si="38"/>
        <v>#DIV/0!</v>
      </c>
      <c r="O143" s="46" t="e">
        <f t="shared" si="39"/>
        <v>#DIV/0!</v>
      </c>
      <c r="P143" s="46" t="e">
        <f t="shared" si="40"/>
        <v>#DIV/0!</v>
      </c>
      <c r="Q143" s="46" t="e">
        <f t="shared" si="41"/>
        <v>#DIV/0!</v>
      </c>
      <c r="R143" s="46" t="e">
        <f t="shared" si="42"/>
        <v>#DIV/0!</v>
      </c>
      <c r="S143" s="46" t="e">
        <f t="shared" si="43"/>
        <v>#DIV/0!</v>
      </c>
      <c r="T143" s="46" t="e">
        <f t="shared" si="44"/>
        <v>#DIV/0!</v>
      </c>
      <c r="U143" s="46" t="e">
        <f t="shared" si="45"/>
        <v>#DIV/0!</v>
      </c>
      <c r="V143" s="26"/>
      <c r="W143" s="26"/>
      <c r="X143" s="26"/>
    </row>
    <row r="144" spans="1:24">
      <c r="A144" s="26"/>
      <c r="B144" s="82" t="s">
        <v>45</v>
      </c>
      <c r="C144" s="83"/>
      <c r="D144" s="4">
        <f t="shared" si="46"/>
        <v>-0.5</v>
      </c>
      <c r="E144" s="76">
        <v>0</v>
      </c>
      <c r="F144" s="10">
        <f t="shared" si="33"/>
        <v>1.4142135623730951</v>
      </c>
      <c r="G144" s="8" t="e">
        <f t="shared" si="34"/>
        <v>#DIV/0!</v>
      </c>
      <c r="H144" s="8" t="e">
        <f t="shared" si="35"/>
        <v>#DIV/0!</v>
      </c>
      <c r="I144" s="8" t="e">
        <f t="shared" si="36"/>
        <v>#DIV/0!</v>
      </c>
      <c r="J144" s="28"/>
      <c r="K144" s="26"/>
      <c r="L144" s="26"/>
      <c r="M144" s="46" t="e">
        <f t="shared" si="37"/>
        <v>#DIV/0!</v>
      </c>
      <c r="N144" s="46" t="e">
        <f t="shared" si="38"/>
        <v>#DIV/0!</v>
      </c>
      <c r="O144" s="46" t="e">
        <f t="shared" si="39"/>
        <v>#DIV/0!</v>
      </c>
      <c r="P144" s="46" t="e">
        <f t="shared" si="40"/>
        <v>#DIV/0!</v>
      </c>
      <c r="Q144" s="46" t="e">
        <f t="shared" si="41"/>
        <v>#DIV/0!</v>
      </c>
      <c r="R144" s="46" t="e">
        <f t="shared" si="42"/>
        <v>#DIV/0!</v>
      </c>
      <c r="S144" s="46" t="e">
        <f t="shared" si="43"/>
        <v>#DIV/0!</v>
      </c>
      <c r="T144" s="46" t="e">
        <f t="shared" si="44"/>
        <v>#DIV/0!</v>
      </c>
      <c r="U144" s="46" t="e">
        <f t="shared" si="45"/>
        <v>#DIV/0!</v>
      </c>
      <c r="V144" s="26"/>
      <c r="W144" s="26"/>
      <c r="X144" s="26"/>
    </row>
    <row r="145" spans="1:24">
      <c r="A145" s="26"/>
      <c r="B145" s="82" t="s">
        <v>45</v>
      </c>
      <c r="C145" s="83"/>
      <c r="D145" s="4">
        <f t="shared" si="46"/>
        <v>0</v>
      </c>
      <c r="E145" s="76">
        <v>0</v>
      </c>
      <c r="F145" s="11">
        <f t="shared" si="33"/>
        <v>1</v>
      </c>
      <c r="G145" s="8" t="e">
        <f t="shared" si="34"/>
        <v>#DIV/0!</v>
      </c>
      <c r="H145" s="8" t="e">
        <f t="shared" si="35"/>
        <v>#DIV/0!</v>
      </c>
      <c r="I145" s="8" t="e">
        <f t="shared" si="36"/>
        <v>#DIV/0!</v>
      </c>
      <c r="J145" s="29"/>
      <c r="K145" s="26"/>
      <c r="L145" s="26"/>
      <c r="M145" s="46" t="e">
        <f t="shared" si="37"/>
        <v>#DIV/0!</v>
      </c>
      <c r="N145" s="46" t="e">
        <f t="shared" si="38"/>
        <v>#DIV/0!</v>
      </c>
      <c r="O145" s="46" t="e">
        <f t="shared" si="39"/>
        <v>#DIV/0!</v>
      </c>
      <c r="P145" s="46" t="e">
        <f t="shared" si="40"/>
        <v>#DIV/0!</v>
      </c>
      <c r="Q145" s="46" t="e">
        <f t="shared" si="41"/>
        <v>#DIV/0!</v>
      </c>
      <c r="R145" s="46" t="e">
        <f t="shared" si="42"/>
        <v>#DIV/0!</v>
      </c>
      <c r="S145" s="46" t="e">
        <f t="shared" si="43"/>
        <v>#DIV/0!</v>
      </c>
      <c r="T145" s="46" t="e">
        <f t="shared" si="44"/>
        <v>#DIV/0!</v>
      </c>
      <c r="U145" s="46" t="e">
        <f t="shared" si="45"/>
        <v>#DIV/0!</v>
      </c>
      <c r="V145" s="26"/>
      <c r="W145" s="26"/>
      <c r="X145" s="26"/>
    </row>
    <row r="146" spans="1:24">
      <c r="A146" s="26"/>
      <c r="B146" s="82" t="s">
        <v>18</v>
      </c>
      <c r="C146" s="83"/>
      <c r="D146" s="4">
        <f t="shared" si="46"/>
        <v>0.5</v>
      </c>
      <c r="E146" s="76">
        <v>0</v>
      </c>
      <c r="F146" s="10">
        <f t="shared" si="33"/>
        <v>0.70710678118654746</v>
      </c>
      <c r="G146" s="8" t="e">
        <f t="shared" si="34"/>
        <v>#DIV/0!</v>
      </c>
      <c r="H146" s="8" t="e">
        <f t="shared" si="35"/>
        <v>#DIV/0!</v>
      </c>
      <c r="I146" s="8" t="e">
        <f t="shared" si="36"/>
        <v>#DIV/0!</v>
      </c>
      <c r="J146" s="29"/>
      <c r="K146" s="26"/>
      <c r="L146" s="26"/>
      <c r="M146" s="46" t="e">
        <f t="shared" si="37"/>
        <v>#DIV/0!</v>
      </c>
      <c r="N146" s="46" t="e">
        <f t="shared" si="38"/>
        <v>#DIV/0!</v>
      </c>
      <c r="O146" s="46" t="e">
        <f t="shared" si="39"/>
        <v>#DIV/0!</v>
      </c>
      <c r="P146" s="46" t="e">
        <f t="shared" si="40"/>
        <v>#DIV/0!</v>
      </c>
      <c r="Q146" s="46" t="e">
        <f t="shared" si="41"/>
        <v>#DIV/0!</v>
      </c>
      <c r="R146" s="46" t="e">
        <f t="shared" si="42"/>
        <v>#DIV/0!</v>
      </c>
      <c r="S146" s="46" t="e">
        <f t="shared" si="43"/>
        <v>#DIV/0!</v>
      </c>
      <c r="T146" s="46" t="e">
        <f t="shared" si="44"/>
        <v>#DIV/0!</v>
      </c>
      <c r="U146" s="46" t="e">
        <f t="shared" si="45"/>
        <v>#DIV/0!</v>
      </c>
      <c r="V146" s="26"/>
      <c r="W146" s="26"/>
      <c r="X146" s="26"/>
    </row>
    <row r="147" spans="1:24">
      <c r="A147" s="26"/>
      <c r="B147" s="82" t="s">
        <v>18</v>
      </c>
      <c r="C147" s="83"/>
      <c r="D147" s="4">
        <f t="shared" si="46"/>
        <v>1</v>
      </c>
      <c r="E147" s="76">
        <v>0</v>
      </c>
      <c r="F147" s="3">
        <f t="shared" si="33"/>
        <v>0.5</v>
      </c>
      <c r="G147" s="8" t="e">
        <f t="shared" si="34"/>
        <v>#DIV/0!</v>
      </c>
      <c r="H147" s="8" t="e">
        <f t="shared" si="35"/>
        <v>#DIV/0!</v>
      </c>
      <c r="I147" s="8" t="e">
        <f t="shared" si="36"/>
        <v>#DIV/0!</v>
      </c>
      <c r="J147" s="30"/>
      <c r="K147" s="26"/>
      <c r="L147" s="26"/>
      <c r="M147" s="46" t="e">
        <f t="shared" si="37"/>
        <v>#DIV/0!</v>
      </c>
      <c r="N147" s="46" t="e">
        <f t="shared" si="38"/>
        <v>#DIV/0!</v>
      </c>
      <c r="O147" s="46" t="e">
        <f t="shared" si="39"/>
        <v>#DIV/0!</v>
      </c>
      <c r="P147" s="46" t="e">
        <f t="shared" si="40"/>
        <v>#DIV/0!</v>
      </c>
      <c r="Q147" s="46" t="e">
        <f t="shared" si="41"/>
        <v>#DIV/0!</v>
      </c>
      <c r="R147" s="46" t="e">
        <f t="shared" si="42"/>
        <v>#DIV/0!</v>
      </c>
      <c r="S147" s="46" t="e">
        <f t="shared" si="43"/>
        <v>#DIV/0!</v>
      </c>
      <c r="T147" s="46" t="e">
        <f t="shared" si="44"/>
        <v>#DIV/0!</v>
      </c>
      <c r="U147" s="46" t="e">
        <f t="shared" si="45"/>
        <v>#DIV/0!</v>
      </c>
      <c r="V147" s="26"/>
      <c r="W147" s="26"/>
      <c r="X147" s="26"/>
    </row>
    <row r="148" spans="1:24">
      <c r="A148" s="26"/>
      <c r="B148" s="82" t="s">
        <v>44</v>
      </c>
      <c r="C148" s="83"/>
      <c r="D148" s="4">
        <f t="shared" si="46"/>
        <v>1.5</v>
      </c>
      <c r="E148" s="76">
        <v>0</v>
      </c>
      <c r="F148" s="10">
        <f t="shared" si="33"/>
        <v>0.35355339059327379</v>
      </c>
      <c r="G148" s="8" t="e">
        <f t="shared" si="34"/>
        <v>#DIV/0!</v>
      </c>
      <c r="H148" s="8" t="e">
        <f t="shared" si="35"/>
        <v>#DIV/0!</v>
      </c>
      <c r="I148" s="8" t="e">
        <f t="shared" si="36"/>
        <v>#DIV/0!</v>
      </c>
      <c r="J148" s="30"/>
      <c r="K148" s="26"/>
      <c r="L148" s="26"/>
      <c r="M148" s="46" t="e">
        <f t="shared" si="37"/>
        <v>#DIV/0!</v>
      </c>
      <c r="N148" s="46" t="e">
        <f t="shared" si="38"/>
        <v>#DIV/0!</v>
      </c>
      <c r="O148" s="46" t="e">
        <f t="shared" si="39"/>
        <v>#DIV/0!</v>
      </c>
      <c r="P148" s="46" t="e">
        <f t="shared" si="40"/>
        <v>#DIV/0!</v>
      </c>
      <c r="Q148" s="46" t="e">
        <f t="shared" si="41"/>
        <v>#DIV/0!</v>
      </c>
      <c r="R148" s="46" t="e">
        <f t="shared" si="42"/>
        <v>#DIV/0!</v>
      </c>
      <c r="S148" s="46" t="e">
        <f t="shared" si="43"/>
        <v>#DIV/0!</v>
      </c>
      <c r="T148" s="46" t="e">
        <f t="shared" si="44"/>
        <v>#DIV/0!</v>
      </c>
      <c r="U148" s="46" t="e">
        <f t="shared" si="45"/>
        <v>#DIV/0!</v>
      </c>
      <c r="V148" s="26"/>
      <c r="W148" s="26"/>
      <c r="X148" s="26"/>
    </row>
    <row r="149" spans="1:24">
      <c r="A149" s="26"/>
      <c r="B149" s="82" t="s">
        <v>44</v>
      </c>
      <c r="C149" s="83"/>
      <c r="D149" s="4">
        <f t="shared" si="46"/>
        <v>2</v>
      </c>
      <c r="E149" s="76">
        <v>0</v>
      </c>
      <c r="F149" s="13">
        <f t="shared" si="33"/>
        <v>0.25</v>
      </c>
      <c r="G149" s="8" t="e">
        <f t="shared" si="34"/>
        <v>#DIV/0!</v>
      </c>
      <c r="H149" s="8" t="e">
        <f t="shared" si="35"/>
        <v>#DIV/0!</v>
      </c>
      <c r="I149" s="8" t="e">
        <f t="shared" si="36"/>
        <v>#DIV/0!</v>
      </c>
      <c r="J149" s="30"/>
      <c r="K149" s="26"/>
      <c r="L149" s="26"/>
      <c r="M149" s="46" t="e">
        <f t="shared" si="37"/>
        <v>#DIV/0!</v>
      </c>
      <c r="N149" s="46" t="e">
        <f t="shared" si="38"/>
        <v>#DIV/0!</v>
      </c>
      <c r="O149" s="46" t="e">
        <f t="shared" si="39"/>
        <v>#DIV/0!</v>
      </c>
      <c r="P149" s="46" t="e">
        <f t="shared" si="40"/>
        <v>#DIV/0!</v>
      </c>
      <c r="Q149" s="46" t="e">
        <f t="shared" si="41"/>
        <v>#DIV/0!</v>
      </c>
      <c r="R149" s="46" t="e">
        <f t="shared" si="42"/>
        <v>#DIV/0!</v>
      </c>
      <c r="S149" s="46" t="e">
        <f t="shared" si="43"/>
        <v>#DIV/0!</v>
      </c>
      <c r="T149" s="46" t="e">
        <f t="shared" si="44"/>
        <v>#DIV/0!</v>
      </c>
      <c r="U149" s="46" t="e">
        <f t="shared" si="45"/>
        <v>#DIV/0!</v>
      </c>
      <c r="V149" s="26"/>
      <c r="W149" s="26"/>
      <c r="X149" s="26"/>
    </row>
    <row r="150" spans="1:24">
      <c r="A150" s="26"/>
      <c r="B150" s="82" t="s">
        <v>19</v>
      </c>
      <c r="C150" s="83"/>
      <c r="D150" s="4">
        <f t="shared" si="46"/>
        <v>2.5</v>
      </c>
      <c r="E150" s="76">
        <v>0</v>
      </c>
      <c r="F150" s="13">
        <f t="shared" si="33"/>
        <v>0.17677669529663687</v>
      </c>
      <c r="G150" s="8" t="e">
        <f t="shared" si="34"/>
        <v>#DIV/0!</v>
      </c>
      <c r="H150" s="8" t="e">
        <f t="shared" si="35"/>
        <v>#DIV/0!</v>
      </c>
      <c r="I150" s="8" t="e">
        <f t="shared" si="36"/>
        <v>#DIV/0!</v>
      </c>
      <c r="J150" s="30"/>
      <c r="K150" s="26"/>
      <c r="L150" s="26"/>
      <c r="M150" s="46" t="e">
        <f t="shared" si="37"/>
        <v>#DIV/0!</v>
      </c>
      <c r="N150" s="46" t="e">
        <f t="shared" si="38"/>
        <v>#DIV/0!</v>
      </c>
      <c r="O150" s="46" t="e">
        <f t="shared" si="39"/>
        <v>#DIV/0!</v>
      </c>
      <c r="P150" s="46" t="e">
        <f t="shared" si="40"/>
        <v>#DIV/0!</v>
      </c>
      <c r="Q150" s="46" t="e">
        <f t="shared" si="41"/>
        <v>#DIV/0!</v>
      </c>
      <c r="R150" s="46" t="e">
        <f t="shared" si="42"/>
        <v>#DIV/0!</v>
      </c>
      <c r="S150" s="46" t="e">
        <f t="shared" si="43"/>
        <v>#DIV/0!</v>
      </c>
      <c r="T150" s="46" t="e">
        <f t="shared" si="44"/>
        <v>#DIV/0!</v>
      </c>
      <c r="U150" s="46" t="e">
        <f t="shared" si="45"/>
        <v>#DIV/0!</v>
      </c>
      <c r="V150" s="26"/>
      <c r="W150" s="26"/>
      <c r="X150" s="26"/>
    </row>
    <row r="151" spans="1:24">
      <c r="A151" s="26"/>
      <c r="B151" s="82" t="s">
        <v>19</v>
      </c>
      <c r="C151" s="83"/>
      <c r="D151" s="4">
        <f t="shared" si="46"/>
        <v>3</v>
      </c>
      <c r="E151" s="76">
        <v>0</v>
      </c>
      <c r="F151" s="13">
        <f t="shared" si="33"/>
        <v>0.125</v>
      </c>
      <c r="G151" s="8" t="e">
        <f t="shared" si="34"/>
        <v>#DIV/0!</v>
      </c>
      <c r="H151" s="8" t="e">
        <f t="shared" si="35"/>
        <v>#DIV/0!</v>
      </c>
      <c r="I151" s="8" t="e">
        <f t="shared" si="36"/>
        <v>#DIV/0!</v>
      </c>
      <c r="J151" s="30"/>
      <c r="K151" s="26"/>
      <c r="L151" s="26"/>
      <c r="M151" s="46" t="e">
        <f t="shared" si="37"/>
        <v>#DIV/0!</v>
      </c>
      <c r="N151" s="46" t="e">
        <f t="shared" si="38"/>
        <v>#DIV/0!</v>
      </c>
      <c r="O151" s="46" t="e">
        <f t="shared" si="39"/>
        <v>#DIV/0!</v>
      </c>
      <c r="P151" s="46" t="e">
        <f t="shared" si="40"/>
        <v>#DIV/0!</v>
      </c>
      <c r="Q151" s="46" t="e">
        <f t="shared" si="41"/>
        <v>#DIV/0!</v>
      </c>
      <c r="R151" s="46" t="e">
        <f t="shared" si="42"/>
        <v>#DIV/0!</v>
      </c>
      <c r="S151" s="46" t="e">
        <f t="shared" si="43"/>
        <v>#DIV/0!</v>
      </c>
      <c r="T151" s="46" t="e">
        <f t="shared" si="44"/>
        <v>#DIV/0!</v>
      </c>
      <c r="U151" s="46" t="e">
        <f t="shared" si="45"/>
        <v>#DIV/0!</v>
      </c>
      <c r="V151" s="26"/>
      <c r="W151" s="26"/>
      <c r="X151" s="26"/>
    </row>
    <row r="152" spans="1:24">
      <c r="A152" s="26"/>
      <c r="B152" s="82" t="s">
        <v>48</v>
      </c>
      <c r="C152" s="83"/>
      <c r="D152" s="4">
        <f t="shared" si="46"/>
        <v>3.5</v>
      </c>
      <c r="E152" s="76">
        <v>0</v>
      </c>
      <c r="F152" s="13">
        <f t="shared" si="33"/>
        <v>8.8388347648318447E-2</v>
      </c>
      <c r="G152" s="8" t="e">
        <f t="shared" si="34"/>
        <v>#DIV/0!</v>
      </c>
      <c r="H152" s="8" t="e">
        <f t="shared" si="35"/>
        <v>#DIV/0!</v>
      </c>
      <c r="I152" s="8" t="e">
        <f t="shared" si="36"/>
        <v>#DIV/0!</v>
      </c>
      <c r="J152" s="30"/>
      <c r="K152" s="26"/>
      <c r="L152" s="26"/>
      <c r="M152" s="46" t="e">
        <f t="shared" si="37"/>
        <v>#DIV/0!</v>
      </c>
      <c r="N152" s="46" t="e">
        <f t="shared" si="38"/>
        <v>#DIV/0!</v>
      </c>
      <c r="O152" s="46" t="e">
        <f t="shared" si="39"/>
        <v>#DIV/0!</v>
      </c>
      <c r="P152" s="46" t="e">
        <f t="shared" si="40"/>
        <v>#DIV/0!</v>
      </c>
      <c r="Q152" s="46" t="e">
        <f t="shared" si="41"/>
        <v>#DIV/0!</v>
      </c>
      <c r="R152" s="46" t="e">
        <f t="shared" si="42"/>
        <v>#DIV/0!</v>
      </c>
      <c r="S152" s="46" t="e">
        <f t="shared" si="43"/>
        <v>#DIV/0!</v>
      </c>
      <c r="T152" s="46" t="e">
        <f t="shared" si="44"/>
        <v>#DIV/0!</v>
      </c>
      <c r="U152" s="46" t="e">
        <f t="shared" si="45"/>
        <v>#DIV/0!</v>
      </c>
      <c r="V152" s="26"/>
      <c r="W152" s="26"/>
      <c r="X152" s="26"/>
    </row>
    <row r="153" spans="1:24">
      <c r="A153" s="26"/>
      <c r="B153" s="82" t="s">
        <v>48</v>
      </c>
      <c r="C153" s="83"/>
      <c r="D153" s="4">
        <f t="shared" si="46"/>
        <v>4</v>
      </c>
      <c r="E153" s="76">
        <v>0</v>
      </c>
      <c r="F153" s="13">
        <f t="shared" si="33"/>
        <v>6.25E-2</v>
      </c>
      <c r="G153" s="8" t="e">
        <f t="shared" si="34"/>
        <v>#DIV/0!</v>
      </c>
      <c r="H153" s="8" t="e">
        <f t="shared" si="35"/>
        <v>#DIV/0!</v>
      </c>
      <c r="I153" s="8" t="e">
        <f t="shared" si="36"/>
        <v>#DIV/0!</v>
      </c>
      <c r="J153" s="30"/>
      <c r="K153" s="26"/>
      <c r="L153" s="26"/>
      <c r="M153" s="46" t="e">
        <f t="shared" si="37"/>
        <v>#DIV/0!</v>
      </c>
      <c r="N153" s="46" t="e">
        <f t="shared" si="38"/>
        <v>#DIV/0!</v>
      </c>
      <c r="O153" s="46" t="e">
        <f t="shared" si="39"/>
        <v>#DIV/0!</v>
      </c>
      <c r="P153" s="46" t="e">
        <f t="shared" si="40"/>
        <v>#DIV/0!</v>
      </c>
      <c r="Q153" s="46" t="e">
        <f t="shared" si="41"/>
        <v>#DIV/0!</v>
      </c>
      <c r="R153" s="46" t="e">
        <f t="shared" si="42"/>
        <v>#DIV/0!</v>
      </c>
      <c r="S153" s="46" t="e">
        <f t="shared" si="43"/>
        <v>#DIV/0!</v>
      </c>
      <c r="T153" s="46" t="e">
        <f t="shared" si="44"/>
        <v>#DIV/0!</v>
      </c>
      <c r="U153" s="46" t="e">
        <f t="shared" si="45"/>
        <v>#DIV/0!</v>
      </c>
      <c r="V153" s="26"/>
      <c r="W153" s="26"/>
      <c r="X153" s="26"/>
    </row>
    <row r="154" spans="1:24">
      <c r="A154" s="26"/>
      <c r="B154" s="82" t="s">
        <v>20</v>
      </c>
      <c r="C154" s="83"/>
      <c r="D154" s="4">
        <f t="shared" si="46"/>
        <v>4.5</v>
      </c>
      <c r="E154" s="76">
        <v>0</v>
      </c>
      <c r="F154" s="13">
        <f t="shared" si="33"/>
        <v>4.4194173824159223E-2</v>
      </c>
      <c r="G154" s="8" t="e">
        <f t="shared" si="34"/>
        <v>#DIV/0!</v>
      </c>
      <c r="H154" s="8" t="e">
        <f t="shared" si="35"/>
        <v>#DIV/0!</v>
      </c>
      <c r="I154" s="8" t="e">
        <f t="shared" si="36"/>
        <v>#DIV/0!</v>
      </c>
      <c r="J154" s="30"/>
      <c r="K154" s="26"/>
      <c r="L154" s="26"/>
      <c r="M154" s="46" t="e">
        <f t="shared" si="37"/>
        <v>#DIV/0!</v>
      </c>
      <c r="N154" s="46" t="e">
        <f t="shared" si="38"/>
        <v>#DIV/0!</v>
      </c>
      <c r="O154" s="46" t="e">
        <f t="shared" si="39"/>
        <v>#DIV/0!</v>
      </c>
      <c r="P154" s="46" t="e">
        <f t="shared" si="40"/>
        <v>#DIV/0!</v>
      </c>
      <c r="Q154" s="46" t="e">
        <f t="shared" si="41"/>
        <v>#DIV/0!</v>
      </c>
      <c r="R154" s="46" t="e">
        <f t="shared" si="42"/>
        <v>#DIV/0!</v>
      </c>
      <c r="S154" s="46" t="e">
        <f t="shared" si="43"/>
        <v>#DIV/0!</v>
      </c>
      <c r="T154" s="46" t="e">
        <f t="shared" si="44"/>
        <v>#DIV/0!</v>
      </c>
      <c r="U154" s="46" t="e">
        <f t="shared" si="45"/>
        <v>#DIV/0!</v>
      </c>
      <c r="V154" s="26"/>
      <c r="W154" s="26"/>
      <c r="X154" s="26"/>
    </row>
    <row r="155" spans="1:24">
      <c r="A155" s="26"/>
      <c r="B155" s="82" t="s">
        <v>20</v>
      </c>
      <c r="C155" s="83"/>
      <c r="D155" s="4">
        <f t="shared" si="46"/>
        <v>5</v>
      </c>
      <c r="E155" s="76">
        <v>0</v>
      </c>
      <c r="F155" s="13">
        <f t="shared" si="33"/>
        <v>3.125E-2</v>
      </c>
      <c r="G155" s="8" t="e">
        <f t="shared" si="34"/>
        <v>#DIV/0!</v>
      </c>
      <c r="H155" s="8" t="e">
        <f t="shared" si="35"/>
        <v>#DIV/0!</v>
      </c>
      <c r="I155" s="8" t="e">
        <f t="shared" si="36"/>
        <v>#DIV/0!</v>
      </c>
      <c r="J155" s="30"/>
      <c r="K155" s="26"/>
      <c r="L155" s="26"/>
      <c r="M155" s="46" t="e">
        <f t="shared" si="37"/>
        <v>#DIV/0!</v>
      </c>
      <c r="N155" s="46" t="e">
        <f t="shared" si="38"/>
        <v>#DIV/0!</v>
      </c>
      <c r="O155" s="46" t="e">
        <f t="shared" si="39"/>
        <v>#DIV/0!</v>
      </c>
      <c r="P155" s="46" t="e">
        <f t="shared" si="40"/>
        <v>#DIV/0!</v>
      </c>
      <c r="Q155" s="46" t="e">
        <f t="shared" si="41"/>
        <v>#DIV/0!</v>
      </c>
      <c r="R155" s="46" t="e">
        <f t="shared" si="42"/>
        <v>#DIV/0!</v>
      </c>
      <c r="S155" s="46" t="e">
        <f t="shared" si="43"/>
        <v>#DIV/0!</v>
      </c>
      <c r="T155" s="46" t="e">
        <f t="shared" si="44"/>
        <v>#DIV/0!</v>
      </c>
      <c r="U155" s="46" t="e">
        <f t="shared" si="45"/>
        <v>#DIV/0!</v>
      </c>
      <c r="V155" s="26"/>
      <c r="W155" s="26"/>
      <c r="X155" s="26"/>
    </row>
    <row r="156" spans="1:24">
      <c r="A156" s="26"/>
      <c r="B156" s="82" t="s">
        <v>49</v>
      </c>
      <c r="C156" s="83"/>
      <c r="D156" s="4">
        <f t="shared" si="46"/>
        <v>5.5</v>
      </c>
      <c r="E156" s="76">
        <v>0</v>
      </c>
      <c r="F156" s="13">
        <f t="shared" si="33"/>
        <v>2.2097086912079608E-2</v>
      </c>
      <c r="G156" s="8" t="e">
        <f t="shared" si="34"/>
        <v>#DIV/0!</v>
      </c>
      <c r="H156" s="8" t="e">
        <f t="shared" si="35"/>
        <v>#DIV/0!</v>
      </c>
      <c r="I156" s="8" t="e">
        <f t="shared" si="36"/>
        <v>#DIV/0!</v>
      </c>
      <c r="J156" s="30"/>
      <c r="K156" s="26"/>
      <c r="L156" s="26"/>
      <c r="M156" s="46" t="e">
        <f t="shared" si="37"/>
        <v>#DIV/0!</v>
      </c>
      <c r="N156" s="46" t="e">
        <f t="shared" si="38"/>
        <v>#DIV/0!</v>
      </c>
      <c r="O156" s="46" t="e">
        <f t="shared" si="39"/>
        <v>#DIV/0!</v>
      </c>
      <c r="P156" s="46" t="e">
        <f t="shared" si="40"/>
        <v>#DIV/0!</v>
      </c>
      <c r="Q156" s="46" t="e">
        <f t="shared" si="41"/>
        <v>#DIV/0!</v>
      </c>
      <c r="R156" s="46" t="e">
        <f t="shared" si="42"/>
        <v>#DIV/0!</v>
      </c>
      <c r="S156" s="46" t="e">
        <f t="shared" si="43"/>
        <v>#DIV/0!</v>
      </c>
      <c r="T156" s="46" t="e">
        <f t="shared" si="44"/>
        <v>#DIV/0!</v>
      </c>
      <c r="U156" s="46" t="e">
        <f t="shared" si="45"/>
        <v>#DIV/0!</v>
      </c>
      <c r="V156" s="26"/>
      <c r="W156" s="26"/>
      <c r="X156" s="26"/>
    </row>
    <row r="157" spans="1:24">
      <c r="A157" s="26"/>
      <c r="B157" s="82" t="s">
        <v>50</v>
      </c>
      <c r="C157" s="83"/>
      <c r="D157" s="4">
        <f t="shared" si="46"/>
        <v>6</v>
      </c>
      <c r="E157" s="76">
        <v>0</v>
      </c>
      <c r="F157" s="13">
        <f t="shared" si="33"/>
        <v>1.5625E-2</v>
      </c>
      <c r="G157" s="8" t="e">
        <f t="shared" si="34"/>
        <v>#DIV/0!</v>
      </c>
      <c r="H157" s="8" t="e">
        <f t="shared" si="35"/>
        <v>#DIV/0!</v>
      </c>
      <c r="I157" s="8" t="e">
        <f t="shared" si="36"/>
        <v>#DIV/0!</v>
      </c>
      <c r="J157" s="30"/>
      <c r="K157" s="26"/>
      <c r="L157" s="26"/>
      <c r="M157" s="46" t="e">
        <f t="shared" si="37"/>
        <v>#DIV/0!</v>
      </c>
      <c r="N157" s="46" t="e">
        <f t="shared" si="38"/>
        <v>#DIV/0!</v>
      </c>
      <c r="O157" s="46" t="e">
        <f t="shared" si="39"/>
        <v>#DIV/0!</v>
      </c>
      <c r="P157" s="46" t="e">
        <f t="shared" si="40"/>
        <v>#DIV/0!</v>
      </c>
      <c r="Q157" s="46" t="e">
        <f t="shared" si="41"/>
        <v>#DIV/0!</v>
      </c>
      <c r="R157" s="46" t="e">
        <f t="shared" si="42"/>
        <v>#DIV/0!</v>
      </c>
      <c r="S157" s="46" t="e">
        <f t="shared" si="43"/>
        <v>#DIV/0!</v>
      </c>
      <c r="T157" s="46" t="e">
        <f t="shared" si="44"/>
        <v>#DIV/0!</v>
      </c>
      <c r="U157" s="46" t="e">
        <f t="shared" si="45"/>
        <v>#DIV/0!</v>
      </c>
      <c r="V157" s="26"/>
      <c r="W157" s="26"/>
      <c r="X157" s="26"/>
    </row>
    <row r="158" spans="1:24">
      <c r="A158" s="26"/>
      <c r="B158" s="82" t="s">
        <v>21</v>
      </c>
      <c r="C158" s="83"/>
      <c r="D158" s="4">
        <f t="shared" si="46"/>
        <v>6.5</v>
      </c>
      <c r="E158" s="76">
        <v>0</v>
      </c>
      <c r="F158" s="13">
        <f t="shared" si="33"/>
        <v>1.1048543456039808E-2</v>
      </c>
      <c r="G158" s="8" t="e">
        <f t="shared" si="34"/>
        <v>#DIV/0!</v>
      </c>
      <c r="H158" s="8" t="e">
        <f t="shared" si="35"/>
        <v>#DIV/0!</v>
      </c>
      <c r="I158" s="8" t="e">
        <f t="shared" si="36"/>
        <v>#DIV/0!</v>
      </c>
      <c r="J158" s="30"/>
      <c r="K158" s="26"/>
      <c r="L158" s="26"/>
      <c r="M158" s="46" t="e">
        <f t="shared" si="37"/>
        <v>#DIV/0!</v>
      </c>
      <c r="N158" s="46" t="e">
        <f t="shared" si="38"/>
        <v>#DIV/0!</v>
      </c>
      <c r="O158" s="46" t="e">
        <f t="shared" si="39"/>
        <v>#DIV/0!</v>
      </c>
      <c r="P158" s="46" t="e">
        <f t="shared" si="40"/>
        <v>#DIV/0!</v>
      </c>
      <c r="Q158" s="46" t="e">
        <f t="shared" si="41"/>
        <v>#DIV/0!</v>
      </c>
      <c r="R158" s="46" t="e">
        <f t="shared" si="42"/>
        <v>#DIV/0!</v>
      </c>
      <c r="S158" s="46" t="e">
        <f t="shared" si="43"/>
        <v>#DIV/0!</v>
      </c>
      <c r="T158" s="46" t="e">
        <f t="shared" si="44"/>
        <v>#DIV/0!</v>
      </c>
      <c r="U158" s="46" t="e">
        <f t="shared" si="45"/>
        <v>#DIV/0!</v>
      </c>
      <c r="V158" s="26"/>
      <c r="W158" s="26"/>
      <c r="X158" s="26"/>
    </row>
    <row r="159" spans="1:24">
      <c r="A159" s="26"/>
      <c r="B159" s="82" t="s">
        <v>21</v>
      </c>
      <c r="C159" s="83"/>
      <c r="D159" s="4">
        <f t="shared" si="46"/>
        <v>7</v>
      </c>
      <c r="E159" s="76">
        <v>0</v>
      </c>
      <c r="F159" s="13">
        <f t="shared" si="33"/>
        <v>7.8125E-3</v>
      </c>
      <c r="G159" s="8" t="e">
        <f t="shared" si="34"/>
        <v>#DIV/0!</v>
      </c>
      <c r="H159" s="8" t="e">
        <f t="shared" si="35"/>
        <v>#DIV/0!</v>
      </c>
      <c r="I159" s="8" t="e">
        <f t="shared" si="36"/>
        <v>#DIV/0!</v>
      </c>
      <c r="J159" s="26"/>
      <c r="K159" s="26"/>
      <c r="L159" s="26"/>
      <c r="M159" s="46" t="e">
        <f t="shared" si="37"/>
        <v>#DIV/0!</v>
      </c>
      <c r="N159" s="46" t="e">
        <f t="shared" si="38"/>
        <v>#DIV/0!</v>
      </c>
      <c r="O159" s="46" t="e">
        <f t="shared" si="39"/>
        <v>#DIV/0!</v>
      </c>
      <c r="P159" s="46" t="e">
        <f t="shared" si="40"/>
        <v>#DIV/0!</v>
      </c>
      <c r="Q159" s="46" t="e">
        <f t="shared" si="41"/>
        <v>#DIV/0!</v>
      </c>
      <c r="R159" s="46" t="e">
        <f t="shared" si="42"/>
        <v>#DIV/0!</v>
      </c>
      <c r="S159" s="46" t="e">
        <f t="shared" si="43"/>
        <v>#DIV/0!</v>
      </c>
      <c r="T159" s="46" t="e">
        <f t="shared" si="44"/>
        <v>#DIV/0!</v>
      </c>
      <c r="U159" s="46" t="e">
        <f t="shared" si="45"/>
        <v>#DIV/0!</v>
      </c>
      <c r="V159" s="26"/>
      <c r="W159" s="26"/>
      <c r="X159" s="26"/>
    </row>
    <row r="160" spans="1:24">
      <c r="A160" s="26"/>
      <c r="B160" s="82" t="s">
        <v>51</v>
      </c>
      <c r="C160" s="83"/>
      <c r="D160" s="4">
        <f t="shared" si="46"/>
        <v>7.5</v>
      </c>
      <c r="E160" s="75">
        <v>0</v>
      </c>
      <c r="F160" s="13">
        <f t="shared" si="33"/>
        <v>5.5242717280199038E-3</v>
      </c>
      <c r="G160" s="8" t="e">
        <f t="shared" si="34"/>
        <v>#DIV/0!</v>
      </c>
      <c r="H160" s="8" t="e">
        <f t="shared" si="35"/>
        <v>#DIV/0!</v>
      </c>
      <c r="I160" s="8" t="e">
        <f t="shared" si="36"/>
        <v>#DIV/0!</v>
      </c>
      <c r="J160" s="26"/>
      <c r="K160" s="26"/>
      <c r="L160" s="26"/>
      <c r="M160" s="46" t="e">
        <f t="shared" si="37"/>
        <v>#DIV/0!</v>
      </c>
      <c r="N160" s="46" t="e">
        <f t="shared" si="38"/>
        <v>#DIV/0!</v>
      </c>
      <c r="O160" s="46" t="e">
        <f t="shared" si="39"/>
        <v>#DIV/0!</v>
      </c>
      <c r="P160" s="46" t="e">
        <f t="shared" si="40"/>
        <v>#DIV/0!</v>
      </c>
      <c r="Q160" s="46" t="e">
        <f t="shared" si="41"/>
        <v>#DIV/0!</v>
      </c>
      <c r="R160" s="46" t="e">
        <f t="shared" si="42"/>
        <v>#DIV/0!</v>
      </c>
      <c r="S160" s="46" t="e">
        <f t="shared" si="43"/>
        <v>#DIV/0!</v>
      </c>
      <c r="T160" s="46" t="e">
        <f t="shared" si="44"/>
        <v>#DIV/0!</v>
      </c>
      <c r="U160" s="46" t="e">
        <f t="shared" si="45"/>
        <v>#DIV/0!</v>
      </c>
      <c r="V160" s="26"/>
      <c r="W160" s="26"/>
      <c r="X160" s="26"/>
    </row>
    <row r="161" spans="1:24">
      <c r="A161" s="26"/>
      <c r="B161" s="82" t="s">
        <v>51</v>
      </c>
      <c r="C161" s="83"/>
      <c r="D161" s="4">
        <f t="shared" si="46"/>
        <v>8</v>
      </c>
      <c r="E161" s="75">
        <v>0</v>
      </c>
      <c r="F161" s="13">
        <f t="shared" si="33"/>
        <v>3.90625E-3</v>
      </c>
      <c r="G161" s="8" t="e">
        <f t="shared" si="34"/>
        <v>#DIV/0!</v>
      </c>
      <c r="H161" s="8" t="e">
        <f t="shared" si="35"/>
        <v>#DIV/0!</v>
      </c>
      <c r="I161" s="8" t="e">
        <f t="shared" si="36"/>
        <v>#DIV/0!</v>
      </c>
      <c r="J161" s="26"/>
      <c r="K161" s="26"/>
      <c r="L161" s="26"/>
      <c r="M161" s="46" t="e">
        <f t="shared" si="37"/>
        <v>#DIV/0!</v>
      </c>
      <c r="N161" s="46" t="e">
        <f t="shared" si="38"/>
        <v>#DIV/0!</v>
      </c>
      <c r="O161" s="46" t="e">
        <f t="shared" si="39"/>
        <v>#DIV/0!</v>
      </c>
      <c r="P161" s="46" t="e">
        <f t="shared" si="40"/>
        <v>#DIV/0!</v>
      </c>
      <c r="Q161" s="46" t="e">
        <f t="shared" si="41"/>
        <v>#DIV/0!</v>
      </c>
      <c r="R161" s="46" t="e">
        <f t="shared" si="42"/>
        <v>#DIV/0!</v>
      </c>
      <c r="S161" s="46" t="e">
        <f t="shared" si="43"/>
        <v>#DIV/0!</v>
      </c>
      <c r="T161" s="46" t="e">
        <f t="shared" si="44"/>
        <v>#DIV/0!</v>
      </c>
      <c r="U161" s="46" t="e">
        <f t="shared" si="45"/>
        <v>#DIV/0!</v>
      </c>
      <c r="V161" s="26"/>
      <c r="W161" s="26"/>
      <c r="X161" s="26"/>
    </row>
    <row r="162" spans="1:24">
      <c r="A162" s="26"/>
      <c r="B162" s="82" t="s">
        <v>22</v>
      </c>
      <c r="C162" s="83"/>
      <c r="D162" s="4">
        <f t="shared" si="46"/>
        <v>8.5</v>
      </c>
      <c r="E162" s="75">
        <v>0</v>
      </c>
      <c r="F162" s="13">
        <f t="shared" si="33"/>
        <v>2.7621358640099515E-3</v>
      </c>
      <c r="G162" s="8" t="e">
        <f t="shared" si="34"/>
        <v>#DIV/0!</v>
      </c>
      <c r="H162" s="8" t="e">
        <f t="shared" si="35"/>
        <v>#DIV/0!</v>
      </c>
      <c r="I162" s="8" t="e">
        <f t="shared" si="36"/>
        <v>#DIV/0!</v>
      </c>
      <c r="J162" s="26"/>
      <c r="K162" s="26"/>
      <c r="L162" s="26"/>
      <c r="M162" s="46" t="e">
        <f t="shared" si="37"/>
        <v>#DIV/0!</v>
      </c>
      <c r="N162" s="46" t="e">
        <f t="shared" si="38"/>
        <v>#DIV/0!</v>
      </c>
      <c r="O162" s="46" t="e">
        <f t="shared" si="39"/>
        <v>#DIV/0!</v>
      </c>
      <c r="P162" s="46" t="e">
        <f t="shared" si="40"/>
        <v>#DIV/0!</v>
      </c>
      <c r="Q162" s="46" t="e">
        <f t="shared" si="41"/>
        <v>#DIV/0!</v>
      </c>
      <c r="R162" s="46" t="e">
        <f t="shared" si="42"/>
        <v>#DIV/0!</v>
      </c>
      <c r="S162" s="46" t="e">
        <f t="shared" si="43"/>
        <v>#DIV/0!</v>
      </c>
      <c r="T162" s="46" t="e">
        <f t="shared" si="44"/>
        <v>#DIV/0!</v>
      </c>
      <c r="U162" s="46" t="e">
        <f t="shared" si="45"/>
        <v>#DIV/0!</v>
      </c>
      <c r="V162" s="26"/>
      <c r="W162" s="26"/>
      <c r="X162" s="26"/>
    </row>
    <row r="163" spans="1:24">
      <c r="A163" s="26"/>
      <c r="B163" s="82" t="s">
        <v>22</v>
      </c>
      <c r="C163" s="83"/>
      <c r="D163" s="4">
        <f t="shared" si="46"/>
        <v>9</v>
      </c>
      <c r="E163" s="75">
        <v>0</v>
      </c>
      <c r="F163" s="13">
        <f t="shared" si="33"/>
        <v>1.953125E-3</v>
      </c>
      <c r="G163" s="8" t="e">
        <f t="shared" si="34"/>
        <v>#DIV/0!</v>
      </c>
      <c r="H163" s="8" t="e">
        <f t="shared" si="35"/>
        <v>#DIV/0!</v>
      </c>
      <c r="I163" s="8" t="e">
        <f t="shared" si="36"/>
        <v>#DIV/0!</v>
      </c>
      <c r="J163" s="26"/>
      <c r="K163" s="26"/>
      <c r="L163" s="26"/>
      <c r="M163" s="46" t="e">
        <f t="shared" si="37"/>
        <v>#DIV/0!</v>
      </c>
      <c r="N163" s="46" t="e">
        <f t="shared" si="38"/>
        <v>#DIV/0!</v>
      </c>
      <c r="O163" s="46" t="e">
        <f t="shared" si="39"/>
        <v>#DIV/0!</v>
      </c>
      <c r="P163" s="46" t="e">
        <f t="shared" si="40"/>
        <v>#DIV/0!</v>
      </c>
      <c r="Q163" s="46" t="e">
        <f t="shared" si="41"/>
        <v>#DIV/0!</v>
      </c>
      <c r="R163" s="46" t="e">
        <f t="shared" si="42"/>
        <v>#DIV/0!</v>
      </c>
      <c r="S163" s="46" t="e">
        <f t="shared" si="43"/>
        <v>#DIV/0!</v>
      </c>
      <c r="T163" s="46" t="e">
        <f t="shared" si="44"/>
        <v>#DIV/0!</v>
      </c>
      <c r="U163" s="46" t="e">
        <f t="shared" si="45"/>
        <v>#DIV/0!</v>
      </c>
      <c r="V163" s="26"/>
      <c r="W163" s="26"/>
      <c r="X163" s="26"/>
    </row>
    <row r="164" spans="1:24">
      <c r="A164" s="26"/>
      <c r="B164" s="82" t="s">
        <v>52</v>
      </c>
      <c r="C164" s="83"/>
      <c r="D164" s="4">
        <f t="shared" si="46"/>
        <v>9.5</v>
      </c>
      <c r="E164" s="75">
        <v>0</v>
      </c>
      <c r="F164" s="13">
        <f t="shared" si="33"/>
        <v>1.3810679320049757E-3</v>
      </c>
      <c r="G164" s="8" t="e">
        <f t="shared" si="34"/>
        <v>#DIV/0!</v>
      </c>
      <c r="H164" s="8" t="e">
        <f t="shared" si="35"/>
        <v>#DIV/0!</v>
      </c>
      <c r="I164" s="8" t="e">
        <f t="shared" si="36"/>
        <v>#DIV/0!</v>
      </c>
      <c r="J164" s="26"/>
      <c r="K164" s="26"/>
      <c r="L164" s="26"/>
      <c r="M164" s="46" t="e">
        <f t="shared" si="37"/>
        <v>#DIV/0!</v>
      </c>
      <c r="N164" s="46" t="e">
        <f t="shared" si="38"/>
        <v>#DIV/0!</v>
      </c>
      <c r="O164" s="46" t="e">
        <f t="shared" si="39"/>
        <v>#DIV/0!</v>
      </c>
      <c r="P164" s="46" t="e">
        <f t="shared" si="40"/>
        <v>#DIV/0!</v>
      </c>
      <c r="Q164" s="46" t="e">
        <f t="shared" si="41"/>
        <v>#DIV/0!</v>
      </c>
      <c r="R164" s="46" t="e">
        <f t="shared" si="42"/>
        <v>#DIV/0!</v>
      </c>
      <c r="S164" s="46" t="e">
        <f t="shared" si="43"/>
        <v>#DIV/0!</v>
      </c>
      <c r="T164" s="46" t="e">
        <f t="shared" si="44"/>
        <v>#DIV/0!</v>
      </c>
      <c r="U164" s="46" t="e">
        <f t="shared" si="45"/>
        <v>#DIV/0!</v>
      </c>
      <c r="V164" s="26"/>
      <c r="W164" s="26"/>
      <c r="X164" s="26"/>
    </row>
    <row r="165" spans="1:24">
      <c r="A165" s="26"/>
      <c r="B165" s="82" t="s">
        <v>52</v>
      </c>
      <c r="C165" s="83"/>
      <c r="D165" s="4">
        <f t="shared" si="46"/>
        <v>10</v>
      </c>
      <c r="E165" s="75">
        <v>0</v>
      </c>
      <c r="F165" s="13">
        <f t="shared" si="33"/>
        <v>9.765625E-4</v>
      </c>
      <c r="G165" s="8" t="e">
        <f t="shared" si="34"/>
        <v>#DIV/0!</v>
      </c>
      <c r="H165" s="8" t="e">
        <f t="shared" si="35"/>
        <v>#DIV/0!</v>
      </c>
      <c r="I165" s="8" t="e">
        <f>H166+H165</f>
        <v>#DIV/0!</v>
      </c>
      <c r="J165" s="26"/>
      <c r="K165" s="26"/>
      <c r="L165" s="26"/>
      <c r="M165" s="46" t="e">
        <f t="shared" si="37"/>
        <v>#DIV/0!</v>
      </c>
      <c r="N165" s="46" t="e">
        <f t="shared" si="38"/>
        <v>#DIV/0!</v>
      </c>
      <c r="O165" s="46" t="e">
        <f t="shared" si="39"/>
        <v>#DIV/0!</v>
      </c>
      <c r="P165" s="46" t="e">
        <f t="shared" si="40"/>
        <v>#DIV/0!</v>
      </c>
      <c r="Q165" s="46" t="e">
        <f t="shared" si="41"/>
        <v>#DIV/0!</v>
      </c>
      <c r="R165" s="46" t="e">
        <f t="shared" si="42"/>
        <v>#DIV/0!</v>
      </c>
      <c r="S165" s="46" t="e">
        <f t="shared" si="43"/>
        <v>#DIV/0!</v>
      </c>
      <c r="T165" s="46" t="e">
        <f t="shared" si="44"/>
        <v>#DIV/0!</v>
      </c>
      <c r="U165" s="46" t="e">
        <f t="shared" si="45"/>
        <v>#DIV/0!</v>
      </c>
      <c r="V165" s="26"/>
      <c r="W165" s="26"/>
      <c r="X165" s="26"/>
    </row>
    <row r="166" spans="1:24">
      <c r="A166" s="26"/>
      <c r="B166" s="26"/>
      <c r="C166" s="26"/>
      <c r="D166" s="26"/>
      <c r="E166" s="26"/>
      <c r="F166" s="26"/>
      <c r="G166" s="31"/>
      <c r="H166" s="26"/>
      <c r="I166" s="26"/>
      <c r="J166" s="26"/>
      <c r="K166" s="26"/>
      <c r="L166" s="26"/>
      <c r="M166" s="45" t="e">
        <f>SUM(M125:M165)</f>
        <v>#DIV/0!</v>
      </c>
      <c r="N166" s="45" t="e">
        <f t="shared" ref="N166:U166" si="47">SUM(N125:N165)</f>
        <v>#DIV/0!</v>
      </c>
      <c r="O166" s="45" t="e">
        <f t="shared" si="47"/>
        <v>#DIV/0!</v>
      </c>
      <c r="P166" s="45" t="e">
        <f t="shared" si="47"/>
        <v>#DIV/0!</v>
      </c>
      <c r="Q166" s="45" t="e">
        <f t="shared" si="47"/>
        <v>#DIV/0!</v>
      </c>
      <c r="R166" s="45" t="e">
        <f t="shared" si="47"/>
        <v>#DIV/0!</v>
      </c>
      <c r="S166" s="45" t="e">
        <f t="shared" si="47"/>
        <v>#DIV/0!</v>
      </c>
      <c r="T166" s="45" t="e">
        <f t="shared" si="47"/>
        <v>#DIV/0!</v>
      </c>
      <c r="U166" s="45" t="e">
        <f t="shared" si="47"/>
        <v>#DIV/0!</v>
      </c>
      <c r="V166" s="26"/>
      <c r="W166" s="26"/>
      <c r="X166" s="26"/>
    </row>
    <row r="167" spans="1:24">
      <c r="A167" s="26"/>
      <c r="B167" s="26"/>
      <c r="C167" s="26"/>
      <c r="D167" s="26"/>
      <c r="E167" s="26"/>
      <c r="F167" s="26"/>
      <c r="G167" s="31"/>
      <c r="H167" s="26"/>
      <c r="I167" s="26"/>
      <c r="J167" s="26"/>
      <c r="K167" s="26"/>
      <c r="L167" s="26"/>
      <c r="M167" s="26"/>
      <c r="N167" s="26"/>
      <c r="O167" s="26"/>
      <c r="P167" s="26"/>
      <c r="Q167" s="26"/>
      <c r="R167" s="26"/>
      <c r="S167" s="26"/>
      <c r="T167" s="26"/>
      <c r="U167" s="26"/>
      <c r="V167" s="26"/>
      <c r="W167" s="26"/>
      <c r="X167" s="26"/>
    </row>
    <row r="168" spans="1:24" hidden="1">
      <c r="A168" s="26"/>
      <c r="B168" s="26"/>
      <c r="C168" s="32" t="s">
        <v>7</v>
      </c>
      <c r="D168" s="33" t="s">
        <v>11</v>
      </c>
      <c r="E168" s="34"/>
      <c r="F168" s="35" t="s">
        <v>12</v>
      </c>
      <c r="G168" s="36"/>
      <c r="H168" s="36"/>
      <c r="I168" s="37"/>
      <c r="J168" s="26"/>
      <c r="K168" s="26"/>
      <c r="L168" s="26"/>
      <c r="M168" s="26"/>
      <c r="N168" s="26"/>
      <c r="O168" s="26"/>
      <c r="P168" s="26"/>
      <c r="Q168" s="26"/>
      <c r="R168" s="26"/>
      <c r="S168" s="26"/>
      <c r="T168" s="26"/>
      <c r="U168" s="26"/>
      <c r="V168" s="26"/>
      <c r="W168" s="26"/>
      <c r="X168" s="26"/>
    </row>
    <row r="169" spans="1:24" hidden="1">
      <c r="A169" s="26"/>
      <c r="B169" s="26"/>
      <c r="C169" s="38">
        <v>-10</v>
      </c>
      <c r="D169" s="6">
        <f>(-10.5+C169)/2</f>
        <v>-10.25</v>
      </c>
      <c r="E169" s="12"/>
      <c r="F169" s="5" t="e">
        <f t="shared" ref="F169:F199" si="48">D169*G39</f>
        <v>#DIV/0!</v>
      </c>
      <c r="G169" s="39" t="e">
        <f t="shared" ref="G169:G199" si="49">G39*((D169-$F$200)^2)</f>
        <v>#DIV/0!</v>
      </c>
      <c r="H169" s="39" t="e">
        <f t="shared" ref="H169:H199" si="50">G39*((D169-$F$200)^3)</f>
        <v>#DIV/0!</v>
      </c>
      <c r="I169" s="40" t="e">
        <f t="shared" ref="I169:I199" si="51">G39*((D169-$F$200)^4)</f>
        <v>#DIV/0!</v>
      </c>
      <c r="J169" s="26"/>
      <c r="K169" s="26"/>
      <c r="L169" s="26"/>
      <c r="M169" s="26"/>
      <c r="N169" s="26"/>
      <c r="O169" s="26"/>
      <c r="P169" s="26"/>
      <c r="Q169" s="26"/>
      <c r="R169" s="26"/>
      <c r="S169" s="26"/>
      <c r="T169" s="26"/>
      <c r="U169" s="26"/>
      <c r="V169" s="26"/>
      <c r="W169" s="26"/>
      <c r="X169" s="26"/>
    </row>
    <row r="170" spans="1:24" hidden="1">
      <c r="A170" s="26"/>
      <c r="B170" s="26"/>
      <c r="C170" s="38">
        <f t="shared" ref="C170:C199" si="52">C169+0.5</f>
        <v>-9.5</v>
      </c>
      <c r="D170" s="6">
        <f>(C169+C170)/2</f>
        <v>-9.75</v>
      </c>
      <c r="E170" s="9"/>
      <c r="F170" s="5" t="e">
        <f t="shared" si="48"/>
        <v>#DIV/0!</v>
      </c>
      <c r="G170" s="39" t="e">
        <f t="shared" si="49"/>
        <v>#DIV/0!</v>
      </c>
      <c r="H170" s="39" t="e">
        <f t="shared" si="50"/>
        <v>#DIV/0!</v>
      </c>
      <c r="I170" s="40" t="e">
        <f t="shared" si="51"/>
        <v>#DIV/0!</v>
      </c>
      <c r="J170" s="26"/>
      <c r="K170" s="26"/>
      <c r="L170" s="26"/>
      <c r="M170" s="26"/>
      <c r="N170" s="26"/>
      <c r="O170" s="26"/>
      <c r="P170" s="26"/>
      <c r="Q170" s="26"/>
      <c r="R170" s="26"/>
      <c r="S170" s="26"/>
      <c r="T170" s="26"/>
      <c r="U170" s="26"/>
      <c r="V170" s="26"/>
      <c r="W170" s="26"/>
      <c r="X170" s="26"/>
    </row>
    <row r="171" spans="1:24" hidden="1">
      <c r="A171" s="26"/>
      <c r="B171" s="26"/>
      <c r="C171" s="38">
        <f t="shared" si="52"/>
        <v>-9</v>
      </c>
      <c r="D171" s="6">
        <f>(C170+C171)/2</f>
        <v>-9.25</v>
      </c>
      <c r="E171" s="9"/>
      <c r="F171" s="5" t="e">
        <f t="shared" si="48"/>
        <v>#DIV/0!</v>
      </c>
      <c r="G171" s="39" t="e">
        <f t="shared" si="49"/>
        <v>#DIV/0!</v>
      </c>
      <c r="H171" s="39" t="e">
        <f t="shared" si="50"/>
        <v>#DIV/0!</v>
      </c>
      <c r="I171" s="40" t="e">
        <f t="shared" si="51"/>
        <v>#DIV/0!</v>
      </c>
      <c r="J171" s="26"/>
      <c r="K171" s="26"/>
      <c r="L171" s="26"/>
      <c r="M171" s="26"/>
      <c r="N171" s="26"/>
      <c r="O171" s="26"/>
      <c r="P171" s="26"/>
      <c r="Q171" s="26"/>
      <c r="R171" s="26"/>
      <c r="S171" s="26"/>
      <c r="T171" s="26"/>
      <c r="U171" s="26"/>
      <c r="V171" s="26"/>
      <c r="W171" s="26"/>
      <c r="X171" s="26"/>
    </row>
    <row r="172" spans="1:24" hidden="1">
      <c r="A172" s="26"/>
      <c r="B172" s="26"/>
      <c r="C172" s="38">
        <f t="shared" si="52"/>
        <v>-8.5</v>
      </c>
      <c r="D172" s="6">
        <f t="shared" ref="D172:D199" si="53">(C171+C172)/2</f>
        <v>-8.75</v>
      </c>
      <c r="E172" s="9"/>
      <c r="F172" s="5" t="e">
        <f t="shared" si="48"/>
        <v>#DIV/0!</v>
      </c>
      <c r="G172" s="39" t="e">
        <f t="shared" si="49"/>
        <v>#DIV/0!</v>
      </c>
      <c r="H172" s="39" t="e">
        <f t="shared" si="50"/>
        <v>#DIV/0!</v>
      </c>
      <c r="I172" s="40" t="e">
        <f t="shared" si="51"/>
        <v>#DIV/0!</v>
      </c>
      <c r="J172" s="26"/>
      <c r="K172" s="26"/>
      <c r="L172" s="26"/>
      <c r="M172" s="26"/>
      <c r="N172" s="26"/>
      <c r="O172" s="26"/>
      <c r="P172" s="26"/>
      <c r="Q172" s="26"/>
      <c r="R172" s="26"/>
      <c r="S172" s="26"/>
      <c r="T172" s="26"/>
      <c r="U172" s="26"/>
      <c r="V172" s="26"/>
      <c r="W172" s="26"/>
      <c r="X172" s="26"/>
    </row>
    <row r="173" spans="1:24" hidden="1">
      <c r="A173" s="26"/>
      <c r="B173" s="26"/>
      <c r="C173" s="38">
        <f t="shared" si="52"/>
        <v>-8</v>
      </c>
      <c r="D173" s="6">
        <f t="shared" si="53"/>
        <v>-8.25</v>
      </c>
      <c r="E173" s="9"/>
      <c r="F173" s="5" t="e">
        <f t="shared" si="48"/>
        <v>#DIV/0!</v>
      </c>
      <c r="G173" s="39" t="e">
        <f t="shared" si="49"/>
        <v>#DIV/0!</v>
      </c>
      <c r="H173" s="39" t="e">
        <f t="shared" si="50"/>
        <v>#DIV/0!</v>
      </c>
      <c r="I173" s="40" t="e">
        <f t="shared" si="51"/>
        <v>#DIV/0!</v>
      </c>
      <c r="J173" s="26"/>
      <c r="K173" s="26"/>
      <c r="L173" s="26"/>
      <c r="M173" s="26"/>
      <c r="N173" s="26"/>
      <c r="O173" s="26"/>
      <c r="P173" s="26"/>
      <c r="Q173" s="26"/>
      <c r="R173" s="26"/>
      <c r="S173" s="26"/>
      <c r="T173" s="26"/>
      <c r="U173" s="26"/>
      <c r="V173" s="26"/>
      <c r="W173" s="26"/>
      <c r="X173" s="26"/>
    </row>
    <row r="174" spans="1:24" hidden="1">
      <c r="A174" s="26"/>
      <c r="B174" s="26"/>
      <c r="C174" s="38">
        <f t="shared" si="52"/>
        <v>-7.5</v>
      </c>
      <c r="D174" s="6">
        <f t="shared" si="53"/>
        <v>-7.75</v>
      </c>
      <c r="E174" s="9"/>
      <c r="F174" s="5" t="e">
        <f t="shared" si="48"/>
        <v>#DIV/0!</v>
      </c>
      <c r="G174" s="39" t="e">
        <f t="shared" si="49"/>
        <v>#DIV/0!</v>
      </c>
      <c r="H174" s="39" t="e">
        <f t="shared" si="50"/>
        <v>#DIV/0!</v>
      </c>
      <c r="I174" s="40" t="e">
        <f t="shared" si="51"/>
        <v>#DIV/0!</v>
      </c>
      <c r="J174" s="26"/>
      <c r="K174" s="26"/>
      <c r="L174" s="26"/>
      <c r="M174" s="26"/>
      <c r="N174" s="26"/>
      <c r="O174" s="26"/>
      <c r="P174" s="26"/>
      <c r="Q174" s="26"/>
      <c r="R174" s="26"/>
      <c r="S174" s="26"/>
      <c r="T174" s="26"/>
      <c r="U174" s="26"/>
      <c r="V174" s="26"/>
      <c r="W174" s="26"/>
      <c r="X174" s="26"/>
    </row>
    <row r="175" spans="1:24" hidden="1">
      <c r="A175" s="26"/>
      <c r="B175" s="26"/>
      <c r="C175" s="38">
        <f t="shared" si="52"/>
        <v>-7</v>
      </c>
      <c r="D175" s="6">
        <f t="shared" si="53"/>
        <v>-7.25</v>
      </c>
      <c r="E175" s="9"/>
      <c r="F175" s="5" t="e">
        <f t="shared" si="48"/>
        <v>#DIV/0!</v>
      </c>
      <c r="G175" s="39" t="e">
        <f t="shared" si="49"/>
        <v>#DIV/0!</v>
      </c>
      <c r="H175" s="39" t="e">
        <f t="shared" si="50"/>
        <v>#DIV/0!</v>
      </c>
      <c r="I175" s="40" t="e">
        <f t="shared" si="51"/>
        <v>#DIV/0!</v>
      </c>
      <c r="J175" s="26"/>
      <c r="K175" s="26"/>
      <c r="L175" s="26"/>
      <c r="M175" s="26"/>
      <c r="N175" s="26"/>
      <c r="O175" s="26"/>
      <c r="P175" s="26"/>
      <c r="Q175" s="26"/>
      <c r="R175" s="26"/>
      <c r="S175" s="26"/>
      <c r="T175" s="26"/>
      <c r="U175" s="26"/>
      <c r="V175" s="26"/>
      <c r="W175" s="26"/>
      <c r="X175" s="26"/>
    </row>
    <row r="176" spans="1:24" hidden="1">
      <c r="A176" s="26"/>
      <c r="B176" s="26"/>
      <c r="C176" s="38">
        <f t="shared" si="52"/>
        <v>-6.5</v>
      </c>
      <c r="D176" s="6">
        <f t="shared" si="53"/>
        <v>-6.75</v>
      </c>
      <c r="E176" s="9"/>
      <c r="F176" s="5" t="e">
        <f t="shared" si="48"/>
        <v>#DIV/0!</v>
      </c>
      <c r="G176" s="39" t="e">
        <f t="shared" si="49"/>
        <v>#DIV/0!</v>
      </c>
      <c r="H176" s="39" t="e">
        <f t="shared" si="50"/>
        <v>#DIV/0!</v>
      </c>
      <c r="I176" s="40" t="e">
        <f t="shared" si="51"/>
        <v>#DIV/0!</v>
      </c>
      <c r="J176" s="26"/>
      <c r="K176" s="26"/>
      <c r="L176" s="26"/>
      <c r="M176" s="26"/>
      <c r="N176" s="26"/>
      <c r="O176" s="26"/>
      <c r="P176" s="26"/>
      <c r="Q176" s="26"/>
      <c r="R176" s="26"/>
      <c r="S176" s="26"/>
      <c r="T176" s="26"/>
      <c r="U176" s="26"/>
      <c r="V176" s="26"/>
      <c r="W176" s="26"/>
      <c r="X176" s="26"/>
    </row>
    <row r="177" spans="1:24" hidden="1">
      <c r="A177" s="26"/>
      <c r="B177" s="26"/>
      <c r="C177" s="38">
        <f t="shared" si="52"/>
        <v>-6</v>
      </c>
      <c r="D177" s="6">
        <f t="shared" si="53"/>
        <v>-6.25</v>
      </c>
      <c r="E177" s="9"/>
      <c r="F177" s="5" t="e">
        <f t="shared" si="48"/>
        <v>#DIV/0!</v>
      </c>
      <c r="G177" s="39" t="e">
        <f t="shared" si="49"/>
        <v>#DIV/0!</v>
      </c>
      <c r="H177" s="39" t="e">
        <f t="shared" si="50"/>
        <v>#DIV/0!</v>
      </c>
      <c r="I177" s="40" t="e">
        <f t="shared" si="51"/>
        <v>#DIV/0!</v>
      </c>
      <c r="J177" s="26"/>
      <c r="K177" s="26"/>
      <c r="L177" s="26"/>
      <c r="M177" s="26"/>
      <c r="N177" s="26"/>
      <c r="O177" s="26"/>
      <c r="P177" s="26"/>
      <c r="Q177" s="26"/>
      <c r="R177" s="26"/>
      <c r="S177" s="26"/>
      <c r="T177" s="26"/>
      <c r="U177" s="26"/>
      <c r="V177" s="26"/>
      <c r="W177" s="26"/>
      <c r="X177" s="26"/>
    </row>
    <row r="178" spans="1:24" hidden="1">
      <c r="A178" s="26"/>
      <c r="B178" s="26"/>
      <c r="C178" s="38">
        <f t="shared" si="52"/>
        <v>-5.5</v>
      </c>
      <c r="D178" s="6">
        <f t="shared" si="53"/>
        <v>-5.75</v>
      </c>
      <c r="E178" s="9"/>
      <c r="F178" s="5" t="e">
        <f t="shared" si="48"/>
        <v>#DIV/0!</v>
      </c>
      <c r="G178" s="39" t="e">
        <f t="shared" si="49"/>
        <v>#DIV/0!</v>
      </c>
      <c r="H178" s="39" t="e">
        <f t="shared" si="50"/>
        <v>#DIV/0!</v>
      </c>
      <c r="I178" s="40" t="e">
        <f t="shared" si="51"/>
        <v>#DIV/0!</v>
      </c>
      <c r="J178" s="26"/>
      <c r="K178" s="26"/>
      <c r="L178" s="26"/>
      <c r="M178" s="26"/>
      <c r="N178" s="26"/>
      <c r="O178" s="26"/>
      <c r="P178" s="26"/>
      <c r="Q178" s="26"/>
      <c r="R178" s="26"/>
      <c r="S178" s="26"/>
      <c r="T178" s="26"/>
      <c r="U178" s="26"/>
      <c r="V178" s="26"/>
      <c r="W178" s="26"/>
      <c r="X178" s="26"/>
    </row>
    <row r="179" spans="1:24" hidden="1">
      <c r="A179" s="26"/>
      <c r="B179" s="26"/>
      <c r="C179" s="38">
        <f t="shared" si="52"/>
        <v>-5</v>
      </c>
      <c r="D179" s="6">
        <f t="shared" si="53"/>
        <v>-5.25</v>
      </c>
      <c r="E179" s="9"/>
      <c r="F179" s="5" t="e">
        <f t="shared" si="48"/>
        <v>#DIV/0!</v>
      </c>
      <c r="G179" s="39" t="e">
        <f t="shared" si="49"/>
        <v>#DIV/0!</v>
      </c>
      <c r="H179" s="39" t="e">
        <f t="shared" si="50"/>
        <v>#DIV/0!</v>
      </c>
      <c r="I179" s="40" t="e">
        <f t="shared" si="51"/>
        <v>#DIV/0!</v>
      </c>
      <c r="J179" s="26"/>
      <c r="K179" s="26"/>
      <c r="L179" s="26"/>
      <c r="M179" s="26"/>
      <c r="N179" s="26"/>
      <c r="O179" s="26"/>
      <c r="P179" s="26"/>
      <c r="Q179" s="26"/>
      <c r="R179" s="26"/>
      <c r="S179" s="26"/>
      <c r="T179" s="26"/>
      <c r="U179" s="26"/>
      <c r="V179" s="26"/>
      <c r="W179" s="26"/>
      <c r="X179" s="26"/>
    </row>
    <row r="180" spans="1:24" hidden="1">
      <c r="A180" s="26"/>
      <c r="B180" s="26"/>
      <c r="C180" s="38">
        <f t="shared" si="52"/>
        <v>-4.5</v>
      </c>
      <c r="D180" s="6">
        <f t="shared" si="53"/>
        <v>-4.75</v>
      </c>
      <c r="E180" s="9"/>
      <c r="F180" s="5" t="e">
        <f t="shared" si="48"/>
        <v>#DIV/0!</v>
      </c>
      <c r="G180" s="39" t="e">
        <f t="shared" si="49"/>
        <v>#DIV/0!</v>
      </c>
      <c r="H180" s="39" t="e">
        <f t="shared" si="50"/>
        <v>#DIV/0!</v>
      </c>
      <c r="I180" s="40" t="e">
        <f t="shared" si="51"/>
        <v>#DIV/0!</v>
      </c>
      <c r="J180" s="26"/>
      <c r="K180" s="26"/>
      <c r="L180" s="26"/>
      <c r="M180" s="26"/>
      <c r="N180" s="26"/>
      <c r="O180" s="26"/>
      <c r="P180" s="26"/>
      <c r="Q180" s="26"/>
      <c r="R180" s="26"/>
      <c r="S180" s="26"/>
      <c r="T180" s="26"/>
      <c r="U180" s="26"/>
      <c r="V180" s="26"/>
      <c r="W180" s="26"/>
      <c r="X180" s="26"/>
    </row>
    <row r="181" spans="1:24" hidden="1">
      <c r="A181" s="26"/>
      <c r="B181" s="26"/>
      <c r="C181" s="38">
        <f t="shared" si="52"/>
        <v>-4</v>
      </c>
      <c r="D181" s="6">
        <f t="shared" si="53"/>
        <v>-4.25</v>
      </c>
      <c r="E181" s="9"/>
      <c r="F181" s="5" t="e">
        <f t="shared" si="48"/>
        <v>#DIV/0!</v>
      </c>
      <c r="G181" s="39" t="e">
        <f t="shared" si="49"/>
        <v>#DIV/0!</v>
      </c>
      <c r="H181" s="39" t="e">
        <f t="shared" si="50"/>
        <v>#DIV/0!</v>
      </c>
      <c r="I181" s="40" t="e">
        <f t="shared" si="51"/>
        <v>#DIV/0!</v>
      </c>
      <c r="J181" s="26"/>
      <c r="K181" s="26"/>
      <c r="L181" s="26"/>
      <c r="M181" s="26"/>
      <c r="N181" s="26"/>
      <c r="O181" s="26"/>
      <c r="P181" s="26"/>
      <c r="Q181" s="26"/>
      <c r="R181" s="26"/>
      <c r="S181" s="26"/>
      <c r="T181" s="26"/>
      <c r="U181" s="26"/>
      <c r="V181" s="26"/>
      <c r="W181" s="26"/>
      <c r="X181" s="26"/>
    </row>
    <row r="182" spans="1:24" hidden="1">
      <c r="A182" s="26"/>
      <c r="B182" s="26"/>
      <c r="C182" s="38">
        <f t="shared" si="52"/>
        <v>-3.5</v>
      </c>
      <c r="D182" s="6">
        <f t="shared" si="53"/>
        <v>-3.75</v>
      </c>
      <c r="E182" s="9"/>
      <c r="F182" s="5" t="e">
        <f t="shared" si="48"/>
        <v>#DIV/0!</v>
      </c>
      <c r="G182" s="39" t="e">
        <f t="shared" si="49"/>
        <v>#DIV/0!</v>
      </c>
      <c r="H182" s="39" t="e">
        <f t="shared" si="50"/>
        <v>#DIV/0!</v>
      </c>
      <c r="I182" s="40" t="e">
        <f t="shared" si="51"/>
        <v>#DIV/0!</v>
      </c>
      <c r="J182" s="26"/>
      <c r="K182" s="26"/>
      <c r="L182" s="26"/>
      <c r="M182" s="26"/>
      <c r="N182" s="26"/>
      <c r="O182" s="26"/>
      <c r="P182" s="26"/>
      <c r="Q182" s="26"/>
      <c r="R182" s="26"/>
      <c r="S182" s="26"/>
      <c r="T182" s="26"/>
      <c r="U182" s="26"/>
      <c r="V182" s="26"/>
      <c r="W182" s="26"/>
      <c r="X182" s="26"/>
    </row>
    <row r="183" spans="1:24" hidden="1">
      <c r="A183" s="26"/>
      <c r="B183" s="26"/>
      <c r="C183" s="38">
        <f t="shared" si="52"/>
        <v>-3</v>
      </c>
      <c r="D183" s="6">
        <f t="shared" si="53"/>
        <v>-3.25</v>
      </c>
      <c r="E183" s="9"/>
      <c r="F183" s="5" t="e">
        <f t="shared" si="48"/>
        <v>#DIV/0!</v>
      </c>
      <c r="G183" s="39" t="e">
        <f t="shared" si="49"/>
        <v>#DIV/0!</v>
      </c>
      <c r="H183" s="39" t="e">
        <f t="shared" si="50"/>
        <v>#DIV/0!</v>
      </c>
      <c r="I183" s="40" t="e">
        <f t="shared" si="51"/>
        <v>#DIV/0!</v>
      </c>
      <c r="J183" s="26"/>
      <c r="K183" s="26"/>
      <c r="L183" s="26"/>
      <c r="M183" s="26"/>
      <c r="N183" s="26"/>
      <c r="O183" s="26"/>
      <c r="P183" s="26"/>
      <c r="Q183" s="26"/>
      <c r="R183" s="26"/>
      <c r="S183" s="26"/>
      <c r="T183" s="26"/>
      <c r="U183" s="26"/>
      <c r="V183" s="26"/>
      <c r="W183" s="26"/>
      <c r="X183" s="26"/>
    </row>
    <row r="184" spans="1:24" hidden="1">
      <c r="A184" s="26"/>
      <c r="B184" s="26"/>
      <c r="C184" s="38">
        <f t="shared" si="52"/>
        <v>-2.5</v>
      </c>
      <c r="D184" s="6">
        <f t="shared" si="53"/>
        <v>-2.75</v>
      </c>
      <c r="E184" s="9"/>
      <c r="F184" s="5" t="e">
        <f t="shared" si="48"/>
        <v>#DIV/0!</v>
      </c>
      <c r="G184" s="39" t="e">
        <f t="shared" si="49"/>
        <v>#DIV/0!</v>
      </c>
      <c r="H184" s="39" t="e">
        <f t="shared" si="50"/>
        <v>#DIV/0!</v>
      </c>
      <c r="I184" s="40" t="e">
        <f t="shared" si="51"/>
        <v>#DIV/0!</v>
      </c>
      <c r="J184" s="26"/>
      <c r="K184" s="26"/>
      <c r="L184" s="26"/>
      <c r="M184" s="26"/>
      <c r="N184" s="26"/>
      <c r="O184" s="26"/>
      <c r="P184" s="26"/>
      <c r="Q184" s="26"/>
      <c r="R184" s="26"/>
      <c r="S184" s="26"/>
      <c r="T184" s="26"/>
      <c r="U184" s="26"/>
      <c r="V184" s="26"/>
      <c r="W184" s="26"/>
      <c r="X184" s="26"/>
    </row>
    <row r="185" spans="1:24" hidden="1">
      <c r="A185" s="26"/>
      <c r="B185" s="26"/>
      <c r="C185" s="38">
        <f t="shared" si="52"/>
        <v>-2</v>
      </c>
      <c r="D185" s="6">
        <f t="shared" si="53"/>
        <v>-2.25</v>
      </c>
      <c r="E185" s="9"/>
      <c r="F185" s="5" t="e">
        <f t="shared" si="48"/>
        <v>#DIV/0!</v>
      </c>
      <c r="G185" s="39" t="e">
        <f t="shared" si="49"/>
        <v>#DIV/0!</v>
      </c>
      <c r="H185" s="39" t="e">
        <f t="shared" si="50"/>
        <v>#DIV/0!</v>
      </c>
      <c r="I185" s="40" t="e">
        <f t="shared" si="51"/>
        <v>#DIV/0!</v>
      </c>
      <c r="J185" s="26"/>
      <c r="K185" s="26"/>
      <c r="L185" s="26"/>
      <c r="M185" s="26"/>
      <c r="N185" s="26"/>
      <c r="O185" s="26"/>
      <c r="P185" s="26"/>
      <c r="Q185" s="26"/>
      <c r="R185" s="26"/>
      <c r="S185" s="26"/>
      <c r="T185" s="26"/>
      <c r="U185" s="26"/>
      <c r="V185" s="26"/>
      <c r="W185" s="26"/>
      <c r="X185" s="26"/>
    </row>
    <row r="186" spans="1:24" hidden="1">
      <c r="A186" s="26"/>
      <c r="B186" s="26"/>
      <c r="C186" s="38">
        <f t="shared" si="52"/>
        <v>-1.5</v>
      </c>
      <c r="D186" s="6">
        <f t="shared" si="53"/>
        <v>-1.75</v>
      </c>
      <c r="E186" s="9"/>
      <c r="F186" s="5" t="e">
        <f t="shared" si="48"/>
        <v>#DIV/0!</v>
      </c>
      <c r="G186" s="39" t="e">
        <f t="shared" si="49"/>
        <v>#DIV/0!</v>
      </c>
      <c r="H186" s="39" t="e">
        <f t="shared" si="50"/>
        <v>#DIV/0!</v>
      </c>
      <c r="I186" s="40" t="e">
        <f t="shared" si="51"/>
        <v>#DIV/0!</v>
      </c>
      <c r="J186" s="26"/>
      <c r="K186" s="26"/>
      <c r="L186" s="26"/>
      <c r="M186" s="26"/>
      <c r="N186" s="26"/>
      <c r="O186" s="26"/>
      <c r="P186" s="26"/>
      <c r="Q186" s="26"/>
      <c r="R186" s="26"/>
      <c r="S186" s="26"/>
      <c r="T186" s="26"/>
      <c r="U186" s="26"/>
      <c r="V186" s="26"/>
      <c r="W186" s="26"/>
      <c r="X186" s="26"/>
    </row>
    <row r="187" spans="1:24" hidden="1">
      <c r="A187" s="26"/>
      <c r="B187" s="26"/>
      <c r="C187" s="38">
        <f t="shared" si="52"/>
        <v>-1</v>
      </c>
      <c r="D187" s="6">
        <f t="shared" si="53"/>
        <v>-1.25</v>
      </c>
      <c r="E187" s="9"/>
      <c r="F187" s="5" t="e">
        <f t="shared" si="48"/>
        <v>#DIV/0!</v>
      </c>
      <c r="G187" s="39" t="e">
        <f t="shared" si="49"/>
        <v>#DIV/0!</v>
      </c>
      <c r="H187" s="39" t="e">
        <f t="shared" si="50"/>
        <v>#DIV/0!</v>
      </c>
      <c r="I187" s="40" t="e">
        <f t="shared" si="51"/>
        <v>#DIV/0!</v>
      </c>
      <c r="J187" s="26"/>
      <c r="K187" s="26"/>
      <c r="L187" s="26"/>
      <c r="M187" s="26"/>
      <c r="N187" s="26"/>
      <c r="O187" s="26"/>
      <c r="P187" s="26"/>
      <c r="Q187" s="26"/>
      <c r="R187" s="26"/>
      <c r="S187" s="26"/>
      <c r="T187" s="26"/>
      <c r="U187" s="26"/>
      <c r="V187" s="26"/>
      <c r="W187" s="26"/>
      <c r="X187" s="26"/>
    </row>
    <row r="188" spans="1:24" hidden="1">
      <c r="A188" s="26"/>
      <c r="B188" s="26"/>
      <c r="C188" s="38">
        <f t="shared" si="52"/>
        <v>-0.5</v>
      </c>
      <c r="D188" s="6">
        <f t="shared" si="53"/>
        <v>-0.75</v>
      </c>
      <c r="E188" s="9"/>
      <c r="F188" s="5" t="e">
        <f t="shared" si="48"/>
        <v>#DIV/0!</v>
      </c>
      <c r="G188" s="39" t="e">
        <f t="shared" si="49"/>
        <v>#DIV/0!</v>
      </c>
      <c r="H188" s="39" t="e">
        <f t="shared" si="50"/>
        <v>#DIV/0!</v>
      </c>
      <c r="I188" s="40" t="e">
        <f t="shared" si="51"/>
        <v>#DIV/0!</v>
      </c>
      <c r="J188" s="26"/>
      <c r="K188" s="26"/>
      <c r="L188" s="26"/>
      <c r="M188" s="26"/>
      <c r="N188" s="26"/>
      <c r="O188" s="26"/>
      <c r="P188" s="26"/>
      <c r="Q188" s="26"/>
      <c r="R188" s="26"/>
      <c r="S188" s="26"/>
      <c r="T188" s="26"/>
      <c r="U188" s="26"/>
      <c r="V188" s="26"/>
      <c r="W188" s="26"/>
      <c r="X188" s="26"/>
    </row>
    <row r="189" spans="1:24" hidden="1">
      <c r="A189" s="26"/>
      <c r="B189" s="26"/>
      <c r="C189" s="38">
        <f t="shared" si="52"/>
        <v>0</v>
      </c>
      <c r="D189" s="6">
        <f t="shared" si="53"/>
        <v>-0.25</v>
      </c>
      <c r="E189" s="9"/>
      <c r="F189" s="5" t="e">
        <f t="shared" si="48"/>
        <v>#DIV/0!</v>
      </c>
      <c r="G189" s="39" t="e">
        <f t="shared" si="49"/>
        <v>#DIV/0!</v>
      </c>
      <c r="H189" s="39" t="e">
        <f t="shared" si="50"/>
        <v>#DIV/0!</v>
      </c>
      <c r="I189" s="40" t="e">
        <f t="shared" si="51"/>
        <v>#DIV/0!</v>
      </c>
      <c r="J189" s="26"/>
      <c r="K189" s="26"/>
      <c r="L189" s="26"/>
      <c r="M189" s="26"/>
      <c r="N189" s="26"/>
      <c r="O189" s="26"/>
      <c r="P189" s="26"/>
      <c r="Q189" s="26"/>
      <c r="R189" s="26"/>
      <c r="S189" s="26"/>
      <c r="T189" s="26"/>
      <c r="U189" s="26"/>
      <c r="V189" s="26"/>
      <c r="W189" s="26"/>
      <c r="X189" s="26"/>
    </row>
    <row r="190" spans="1:24" hidden="1">
      <c r="A190" s="26"/>
      <c r="B190" s="26"/>
      <c r="C190" s="38">
        <f t="shared" si="52"/>
        <v>0.5</v>
      </c>
      <c r="D190" s="6">
        <f t="shared" si="53"/>
        <v>0.25</v>
      </c>
      <c r="E190" s="9"/>
      <c r="F190" s="5" t="e">
        <f t="shared" si="48"/>
        <v>#DIV/0!</v>
      </c>
      <c r="G190" s="39" t="e">
        <f t="shared" si="49"/>
        <v>#DIV/0!</v>
      </c>
      <c r="H190" s="39" t="e">
        <f t="shared" si="50"/>
        <v>#DIV/0!</v>
      </c>
      <c r="I190" s="40" t="e">
        <f t="shared" si="51"/>
        <v>#DIV/0!</v>
      </c>
      <c r="J190" s="26"/>
      <c r="K190" s="26"/>
      <c r="L190" s="26"/>
      <c r="M190" s="26"/>
      <c r="N190" s="26"/>
      <c r="O190" s="26"/>
      <c r="P190" s="26"/>
      <c r="Q190" s="26"/>
      <c r="R190" s="26"/>
      <c r="S190" s="26"/>
      <c r="T190" s="26"/>
      <c r="U190" s="26"/>
      <c r="V190" s="26"/>
      <c r="W190" s="26"/>
      <c r="X190" s="26"/>
    </row>
    <row r="191" spans="1:24" hidden="1">
      <c r="A191" s="26"/>
      <c r="B191" s="26"/>
      <c r="C191" s="38">
        <f t="shared" si="52"/>
        <v>1</v>
      </c>
      <c r="D191" s="6">
        <f t="shared" si="53"/>
        <v>0.75</v>
      </c>
      <c r="E191" s="9"/>
      <c r="F191" s="5" t="e">
        <f t="shared" si="48"/>
        <v>#DIV/0!</v>
      </c>
      <c r="G191" s="39" t="e">
        <f t="shared" si="49"/>
        <v>#DIV/0!</v>
      </c>
      <c r="H191" s="39" t="e">
        <f t="shared" si="50"/>
        <v>#DIV/0!</v>
      </c>
      <c r="I191" s="40" t="e">
        <f t="shared" si="51"/>
        <v>#DIV/0!</v>
      </c>
      <c r="J191" s="26"/>
      <c r="K191" s="26"/>
      <c r="L191" s="26"/>
      <c r="M191" s="26"/>
      <c r="N191" s="26"/>
      <c r="O191" s="26"/>
      <c r="P191" s="26"/>
      <c r="Q191" s="26"/>
      <c r="R191" s="26"/>
      <c r="S191" s="26"/>
      <c r="T191" s="26"/>
      <c r="U191" s="26"/>
      <c r="V191" s="26"/>
      <c r="W191" s="26"/>
      <c r="X191" s="26"/>
    </row>
    <row r="192" spans="1:24" hidden="1">
      <c r="A192" s="26"/>
      <c r="B192" s="26"/>
      <c r="C192" s="38">
        <f t="shared" si="52"/>
        <v>1.5</v>
      </c>
      <c r="D192" s="6">
        <f t="shared" si="53"/>
        <v>1.25</v>
      </c>
      <c r="E192" s="9"/>
      <c r="F192" s="5" t="e">
        <f t="shared" si="48"/>
        <v>#DIV/0!</v>
      </c>
      <c r="G192" s="39" t="e">
        <f t="shared" si="49"/>
        <v>#DIV/0!</v>
      </c>
      <c r="H192" s="39" t="e">
        <f t="shared" si="50"/>
        <v>#DIV/0!</v>
      </c>
      <c r="I192" s="40" t="e">
        <f t="shared" si="51"/>
        <v>#DIV/0!</v>
      </c>
      <c r="J192" s="26"/>
      <c r="K192" s="26"/>
      <c r="L192" s="26"/>
      <c r="M192" s="26"/>
      <c r="N192" s="26"/>
      <c r="O192" s="26"/>
      <c r="P192" s="26"/>
      <c r="Q192" s="26"/>
      <c r="R192" s="26"/>
      <c r="S192" s="26"/>
      <c r="T192" s="26"/>
      <c r="U192" s="26"/>
      <c r="V192" s="26"/>
      <c r="W192" s="26"/>
      <c r="X192" s="26"/>
    </row>
    <row r="193" spans="1:24" hidden="1">
      <c r="A193" s="26"/>
      <c r="B193" s="26"/>
      <c r="C193" s="38">
        <f t="shared" si="52"/>
        <v>2</v>
      </c>
      <c r="D193" s="6">
        <f t="shared" si="53"/>
        <v>1.75</v>
      </c>
      <c r="E193" s="9"/>
      <c r="F193" s="5" t="e">
        <f t="shared" si="48"/>
        <v>#DIV/0!</v>
      </c>
      <c r="G193" s="39" t="e">
        <f t="shared" si="49"/>
        <v>#DIV/0!</v>
      </c>
      <c r="H193" s="39" t="e">
        <f t="shared" si="50"/>
        <v>#DIV/0!</v>
      </c>
      <c r="I193" s="40" t="e">
        <f t="shared" si="51"/>
        <v>#DIV/0!</v>
      </c>
      <c r="J193" s="26"/>
      <c r="K193" s="26"/>
      <c r="L193" s="26"/>
      <c r="M193" s="26"/>
      <c r="N193" s="26"/>
      <c r="O193" s="26"/>
      <c r="P193" s="26"/>
      <c r="Q193" s="26"/>
      <c r="R193" s="26"/>
      <c r="S193" s="26"/>
      <c r="T193" s="26"/>
      <c r="U193" s="26"/>
      <c r="V193" s="26"/>
      <c r="W193" s="26"/>
      <c r="X193" s="26"/>
    </row>
    <row r="194" spans="1:24" hidden="1">
      <c r="A194" s="26"/>
      <c r="B194" s="26"/>
      <c r="C194" s="38">
        <f t="shared" si="52"/>
        <v>2.5</v>
      </c>
      <c r="D194" s="6">
        <f t="shared" si="53"/>
        <v>2.25</v>
      </c>
      <c r="E194" s="9"/>
      <c r="F194" s="5" t="e">
        <f t="shared" si="48"/>
        <v>#DIV/0!</v>
      </c>
      <c r="G194" s="39" t="e">
        <f t="shared" si="49"/>
        <v>#DIV/0!</v>
      </c>
      <c r="H194" s="39" t="e">
        <f t="shared" si="50"/>
        <v>#DIV/0!</v>
      </c>
      <c r="I194" s="40" t="e">
        <f t="shared" si="51"/>
        <v>#DIV/0!</v>
      </c>
      <c r="J194" s="26"/>
      <c r="K194" s="26"/>
      <c r="L194" s="26"/>
      <c r="M194" s="26"/>
      <c r="N194" s="26"/>
      <c r="O194" s="26"/>
      <c r="P194" s="26"/>
      <c r="Q194" s="26"/>
      <c r="R194" s="26"/>
      <c r="S194" s="26"/>
      <c r="T194" s="26"/>
      <c r="U194" s="26"/>
      <c r="V194" s="26"/>
      <c r="W194" s="26"/>
      <c r="X194" s="26"/>
    </row>
    <row r="195" spans="1:24" hidden="1">
      <c r="A195" s="26"/>
      <c r="B195" s="26"/>
      <c r="C195" s="38">
        <f t="shared" si="52"/>
        <v>3</v>
      </c>
      <c r="D195" s="6">
        <f t="shared" si="53"/>
        <v>2.75</v>
      </c>
      <c r="E195" s="9"/>
      <c r="F195" s="5" t="e">
        <f t="shared" si="48"/>
        <v>#DIV/0!</v>
      </c>
      <c r="G195" s="39" t="e">
        <f t="shared" si="49"/>
        <v>#DIV/0!</v>
      </c>
      <c r="H195" s="39" t="e">
        <f t="shared" si="50"/>
        <v>#DIV/0!</v>
      </c>
      <c r="I195" s="40" t="e">
        <f t="shared" si="51"/>
        <v>#DIV/0!</v>
      </c>
      <c r="J195" s="26"/>
      <c r="K195" s="26"/>
      <c r="L195" s="26"/>
      <c r="M195" s="26"/>
      <c r="N195" s="26"/>
      <c r="O195" s="26"/>
      <c r="P195" s="26"/>
      <c r="Q195" s="26"/>
      <c r="R195" s="26"/>
      <c r="S195" s="26"/>
      <c r="T195" s="26"/>
      <c r="U195" s="26"/>
      <c r="V195" s="26"/>
      <c r="W195" s="26"/>
      <c r="X195" s="26"/>
    </row>
    <row r="196" spans="1:24" hidden="1">
      <c r="A196" s="26"/>
      <c r="B196" s="26"/>
      <c r="C196" s="38">
        <f t="shared" si="52"/>
        <v>3.5</v>
      </c>
      <c r="D196" s="6">
        <f t="shared" si="53"/>
        <v>3.25</v>
      </c>
      <c r="E196" s="9"/>
      <c r="F196" s="5" t="e">
        <f t="shared" si="48"/>
        <v>#DIV/0!</v>
      </c>
      <c r="G196" s="39" t="e">
        <f t="shared" si="49"/>
        <v>#DIV/0!</v>
      </c>
      <c r="H196" s="39" t="e">
        <f t="shared" si="50"/>
        <v>#DIV/0!</v>
      </c>
      <c r="I196" s="40" t="e">
        <f t="shared" si="51"/>
        <v>#DIV/0!</v>
      </c>
      <c r="J196" s="26"/>
      <c r="K196" s="26"/>
      <c r="L196" s="26"/>
      <c r="M196" s="26"/>
      <c r="N196" s="26"/>
      <c r="O196" s="26"/>
      <c r="P196" s="26"/>
      <c r="Q196" s="26"/>
      <c r="R196" s="26"/>
      <c r="S196" s="26"/>
      <c r="T196" s="26"/>
      <c r="U196" s="26"/>
      <c r="V196" s="26"/>
      <c r="W196" s="26"/>
      <c r="X196" s="26"/>
    </row>
    <row r="197" spans="1:24" hidden="1">
      <c r="A197" s="26"/>
      <c r="B197" s="26"/>
      <c r="C197" s="38">
        <f t="shared" si="52"/>
        <v>4</v>
      </c>
      <c r="D197" s="6">
        <f t="shared" si="53"/>
        <v>3.75</v>
      </c>
      <c r="E197" s="9"/>
      <c r="F197" s="5" t="e">
        <f t="shared" si="48"/>
        <v>#DIV/0!</v>
      </c>
      <c r="G197" s="39" t="e">
        <f t="shared" si="49"/>
        <v>#DIV/0!</v>
      </c>
      <c r="H197" s="39" t="e">
        <f t="shared" si="50"/>
        <v>#DIV/0!</v>
      </c>
      <c r="I197" s="40" t="e">
        <f t="shared" si="51"/>
        <v>#DIV/0!</v>
      </c>
      <c r="J197" s="26"/>
      <c r="K197" s="26"/>
      <c r="L197" s="26"/>
      <c r="M197" s="26"/>
      <c r="N197" s="26"/>
      <c r="O197" s="26"/>
      <c r="P197" s="26"/>
      <c r="Q197" s="26"/>
      <c r="R197" s="26"/>
      <c r="S197" s="26"/>
      <c r="T197" s="26"/>
      <c r="U197" s="26"/>
      <c r="V197" s="26"/>
      <c r="W197" s="26"/>
      <c r="X197" s="26"/>
    </row>
    <row r="198" spans="1:24" hidden="1">
      <c r="A198" s="26"/>
      <c r="B198" s="26"/>
      <c r="C198" s="38">
        <f t="shared" si="52"/>
        <v>4.5</v>
      </c>
      <c r="D198" s="6">
        <f t="shared" si="53"/>
        <v>4.25</v>
      </c>
      <c r="E198" s="9"/>
      <c r="F198" s="5" t="e">
        <f t="shared" si="48"/>
        <v>#DIV/0!</v>
      </c>
      <c r="G198" s="39" t="e">
        <f t="shared" si="49"/>
        <v>#DIV/0!</v>
      </c>
      <c r="H198" s="39" t="e">
        <f t="shared" si="50"/>
        <v>#DIV/0!</v>
      </c>
      <c r="I198" s="40" t="e">
        <f t="shared" si="51"/>
        <v>#DIV/0!</v>
      </c>
      <c r="J198" s="26"/>
      <c r="K198" s="26"/>
      <c r="L198" s="26"/>
      <c r="M198" s="26"/>
      <c r="N198" s="26"/>
      <c r="O198" s="26"/>
      <c r="P198" s="26"/>
      <c r="Q198" s="26"/>
      <c r="R198" s="26"/>
      <c r="S198" s="26"/>
      <c r="T198" s="26"/>
      <c r="U198" s="26"/>
      <c r="V198" s="26"/>
      <c r="W198" s="26"/>
      <c r="X198" s="26"/>
    </row>
    <row r="199" spans="1:24" hidden="1">
      <c r="A199" s="26"/>
      <c r="B199" s="26"/>
      <c r="C199" s="41">
        <f t="shared" si="52"/>
        <v>5</v>
      </c>
      <c r="D199" s="42">
        <f t="shared" si="53"/>
        <v>4.75</v>
      </c>
      <c r="E199" s="43"/>
      <c r="F199" s="5" t="e">
        <f t="shared" si="48"/>
        <v>#DIV/0!</v>
      </c>
      <c r="G199" s="39" t="e">
        <f t="shared" si="49"/>
        <v>#DIV/0!</v>
      </c>
      <c r="H199" s="39" t="e">
        <f t="shared" si="50"/>
        <v>#DIV/0!</v>
      </c>
      <c r="I199" s="40" t="e">
        <f t="shared" si="51"/>
        <v>#DIV/0!</v>
      </c>
      <c r="J199" s="26"/>
      <c r="K199" s="26"/>
      <c r="L199" s="26"/>
      <c r="M199" s="26"/>
      <c r="N199" s="26"/>
      <c r="O199" s="26"/>
      <c r="P199" s="26"/>
      <c r="Q199" s="26"/>
      <c r="R199" s="26"/>
      <c r="S199" s="26"/>
      <c r="T199" s="26"/>
      <c r="U199" s="26"/>
      <c r="V199" s="26"/>
      <c r="W199" s="26"/>
      <c r="X199" s="26"/>
    </row>
    <row r="200" spans="1:24" hidden="1">
      <c r="A200" s="26"/>
      <c r="B200" s="26"/>
      <c r="C200" s="26"/>
      <c r="D200" s="26"/>
      <c r="E200" s="73" t="e">
        <f>2^(-F200)</f>
        <v>#DIV/0!</v>
      </c>
      <c r="F200" s="74" t="e">
        <f>SUM(F169:F199)</f>
        <v>#DIV/0!</v>
      </c>
      <c r="G200" s="74" t="e">
        <f>SQRT(SUM(G169:G199))</f>
        <v>#DIV/0!</v>
      </c>
      <c r="H200" s="74" t="e">
        <f>(SUM(H169:H199))/(($G$200)^3)</f>
        <v>#DIV/0!</v>
      </c>
      <c r="I200" s="74" t="e">
        <f>(SUM(I169:I199))/(($G$200)^4)</f>
        <v>#DIV/0!</v>
      </c>
      <c r="J200" s="26"/>
      <c r="K200" s="26"/>
      <c r="L200" s="26"/>
      <c r="M200" s="26"/>
      <c r="N200" s="26"/>
      <c r="O200" s="26"/>
      <c r="P200" s="26"/>
      <c r="Q200" s="26"/>
      <c r="R200" s="26"/>
      <c r="S200" s="26"/>
      <c r="T200" s="26"/>
      <c r="U200" s="26"/>
      <c r="V200" s="26"/>
      <c r="W200" s="26"/>
      <c r="X200" s="26"/>
    </row>
    <row r="201" spans="1:24" hidden="1">
      <c r="A201" s="26"/>
      <c r="B201" s="26"/>
      <c r="C201" s="26"/>
      <c r="D201" s="26"/>
      <c r="E201" s="22" t="s">
        <v>10</v>
      </c>
      <c r="F201" s="59" t="s">
        <v>8</v>
      </c>
      <c r="G201" s="60" t="s">
        <v>9</v>
      </c>
      <c r="H201" s="60" t="s">
        <v>6</v>
      </c>
      <c r="I201" s="60" t="s">
        <v>5</v>
      </c>
      <c r="J201" s="26"/>
      <c r="K201" s="26"/>
      <c r="L201" s="26"/>
      <c r="M201" s="26"/>
      <c r="N201" s="26"/>
      <c r="O201" s="26"/>
      <c r="P201" s="26"/>
      <c r="Q201" s="26"/>
      <c r="R201" s="26"/>
      <c r="S201" s="26"/>
      <c r="T201" s="26"/>
      <c r="U201" s="26"/>
      <c r="V201" s="26"/>
      <c r="W201" s="26"/>
      <c r="X201" s="26"/>
    </row>
    <row r="202" spans="1:24" hidden="1">
      <c r="A202" s="26"/>
      <c r="B202" s="26"/>
      <c r="C202" s="26"/>
      <c r="D202" s="26"/>
      <c r="E202" s="26"/>
      <c r="F202" s="26"/>
      <c r="G202" s="26"/>
      <c r="H202" s="31"/>
      <c r="I202" s="26"/>
      <c r="J202" s="26"/>
      <c r="K202" s="26"/>
      <c r="L202" s="26"/>
      <c r="M202" s="26"/>
      <c r="N202" s="26"/>
      <c r="O202" s="26"/>
      <c r="P202" s="26"/>
      <c r="Q202" s="26"/>
      <c r="R202" s="26"/>
      <c r="S202" s="26"/>
      <c r="T202" s="26"/>
      <c r="U202" s="26"/>
      <c r="V202" s="26"/>
      <c r="W202" s="26"/>
      <c r="X202" s="26"/>
    </row>
    <row r="203" spans="1:24" hidden="1">
      <c r="A203" s="26"/>
      <c r="B203" s="26"/>
      <c r="C203" s="32" t="s">
        <v>7</v>
      </c>
      <c r="D203" s="33" t="s">
        <v>11</v>
      </c>
      <c r="E203" s="34"/>
      <c r="F203" s="35" t="s">
        <v>12</v>
      </c>
      <c r="G203" s="36"/>
      <c r="H203" s="36"/>
      <c r="I203" s="37"/>
      <c r="J203" s="26"/>
      <c r="K203" s="26"/>
      <c r="L203" s="26"/>
      <c r="M203" s="26"/>
      <c r="N203" s="26"/>
      <c r="O203" s="26"/>
      <c r="P203" s="26"/>
      <c r="Q203" s="26"/>
      <c r="R203" s="26"/>
      <c r="S203" s="26"/>
      <c r="T203" s="26"/>
      <c r="U203" s="26"/>
      <c r="V203" s="26"/>
      <c r="W203" s="26"/>
      <c r="X203" s="26"/>
    </row>
    <row r="204" spans="1:24" hidden="1">
      <c r="A204" s="26"/>
      <c r="B204" s="26"/>
      <c r="C204" s="38">
        <v>-10</v>
      </c>
      <c r="D204" s="6">
        <f>(-10.5+C204)/2</f>
        <v>-10.25</v>
      </c>
      <c r="E204" s="12"/>
      <c r="F204" s="5">
        <f t="shared" ref="F204:F234" si="54">D204*G82</f>
        <v>-6.1377245508982041E-2</v>
      </c>
      <c r="G204" s="39">
        <f t="shared" ref="G204:G234" si="55">G82*((D204-$F$235)^2)</f>
        <v>0.11821113769449165</v>
      </c>
      <c r="H204" s="39">
        <f t="shared" ref="H204:H234" si="56">G82*((D204-$F$235)^3)</f>
        <v>-0.52522553394798099</v>
      </c>
      <c r="I204" s="40">
        <f t="shared" ref="I204:I234" si="57">G82*((D204-$F$235)^4)</f>
        <v>2.3336368035293527</v>
      </c>
      <c r="J204" s="26"/>
      <c r="K204" s="26"/>
      <c r="L204" s="26"/>
      <c r="M204" s="26"/>
      <c r="N204" s="26"/>
      <c r="O204" s="26"/>
      <c r="P204" s="26"/>
      <c r="Q204" s="26"/>
      <c r="R204" s="26"/>
      <c r="S204" s="26"/>
      <c r="T204" s="26"/>
      <c r="U204" s="26"/>
      <c r="V204" s="26"/>
      <c r="W204" s="26"/>
      <c r="X204" s="26"/>
    </row>
    <row r="205" spans="1:24" hidden="1">
      <c r="A205" s="26"/>
      <c r="B205" s="26"/>
      <c r="C205" s="38">
        <f t="shared" ref="C205:C234" si="58">C204+0.5</f>
        <v>-9.5</v>
      </c>
      <c r="D205" s="6">
        <f>(C204+C205)/2</f>
        <v>-9.75</v>
      </c>
      <c r="E205" s="9"/>
      <c r="F205" s="5">
        <f t="shared" si="54"/>
        <v>-0.29191616766467066</v>
      </c>
      <c r="G205" s="39">
        <f t="shared" si="55"/>
        <v>0.46551335995583876</v>
      </c>
      <c r="H205" s="39">
        <f t="shared" si="56"/>
        <v>-1.8355721409037118</v>
      </c>
      <c r="I205" s="40">
        <f t="shared" si="57"/>
        <v>7.2378697891323016</v>
      </c>
      <c r="J205" s="26"/>
      <c r="K205" s="26"/>
      <c r="L205" s="26"/>
      <c r="M205" s="26"/>
      <c r="N205" s="26"/>
      <c r="O205" s="26"/>
      <c r="P205" s="26"/>
      <c r="Q205" s="26"/>
      <c r="R205" s="26"/>
      <c r="S205" s="26"/>
      <c r="T205" s="26"/>
      <c r="U205" s="26"/>
      <c r="V205" s="26"/>
      <c r="W205" s="26"/>
      <c r="X205" s="26"/>
    </row>
    <row r="206" spans="1:24" hidden="1">
      <c r="A206" s="26"/>
      <c r="B206" s="26"/>
      <c r="C206" s="38">
        <f t="shared" si="58"/>
        <v>-9</v>
      </c>
      <c r="D206" s="6">
        <f>(C205+C206)/2</f>
        <v>-9.25</v>
      </c>
      <c r="E206" s="9"/>
      <c r="F206" s="5">
        <f t="shared" si="54"/>
        <v>-0.38772455089820357</v>
      </c>
      <c r="G206" s="39">
        <f t="shared" si="55"/>
        <v>0.4969175278472423</v>
      </c>
      <c r="H206" s="39">
        <f t="shared" si="56"/>
        <v>-1.7109435839051759</v>
      </c>
      <c r="I206" s="40">
        <f t="shared" si="57"/>
        <v>5.8909734176375821</v>
      </c>
      <c r="J206" s="26"/>
      <c r="K206" s="26"/>
      <c r="L206" s="26"/>
      <c r="M206" s="26"/>
      <c r="N206" s="26"/>
      <c r="O206" s="26"/>
      <c r="P206" s="26"/>
      <c r="Q206" s="26"/>
      <c r="R206" s="26"/>
      <c r="S206" s="26"/>
      <c r="T206" s="26"/>
      <c r="U206" s="26"/>
      <c r="V206" s="26"/>
      <c r="W206" s="26"/>
      <c r="X206" s="26"/>
    </row>
    <row r="207" spans="1:24" hidden="1">
      <c r="A207" s="26"/>
      <c r="B207" s="26"/>
      <c r="C207" s="38">
        <f t="shared" si="58"/>
        <v>-8.5</v>
      </c>
      <c r="D207" s="6">
        <f t="shared" ref="D207:D234" si="59">(C206+C207)/2</f>
        <v>-8.75</v>
      </c>
      <c r="E207" s="9"/>
      <c r="F207" s="5">
        <f t="shared" si="54"/>
        <v>-0.5239520958083832</v>
      </c>
      <c r="G207" s="39">
        <f t="shared" si="55"/>
        <v>0.51867776512663677</v>
      </c>
      <c r="H207" s="39">
        <f t="shared" si="56"/>
        <v>-1.5265276740104312</v>
      </c>
      <c r="I207" s="40">
        <f t="shared" si="57"/>
        <v>4.4927446214139346</v>
      </c>
      <c r="J207" s="26"/>
      <c r="K207" s="26"/>
      <c r="L207" s="26"/>
      <c r="M207" s="26"/>
      <c r="N207" s="26"/>
      <c r="O207" s="26"/>
      <c r="P207" s="26"/>
      <c r="Q207" s="26"/>
      <c r="R207" s="26"/>
      <c r="S207" s="26"/>
      <c r="T207" s="26"/>
      <c r="U207" s="26"/>
      <c r="V207" s="26"/>
      <c r="W207" s="26"/>
      <c r="X207" s="26"/>
    </row>
    <row r="208" spans="1:24" hidden="1">
      <c r="A208" s="26"/>
      <c r="B208" s="26"/>
      <c r="C208" s="38">
        <f t="shared" si="58"/>
        <v>-8</v>
      </c>
      <c r="D208" s="6">
        <f t="shared" si="59"/>
        <v>-8.25</v>
      </c>
      <c r="E208" s="9"/>
      <c r="F208" s="5">
        <f t="shared" si="54"/>
        <v>-0.39520958083832336</v>
      </c>
      <c r="G208" s="39">
        <f t="shared" si="55"/>
        <v>0.28593077389986793</v>
      </c>
      <c r="H208" s="39">
        <f t="shared" si="56"/>
        <v>-0.69856141168350994</v>
      </c>
      <c r="I208" s="40">
        <f t="shared" si="57"/>
        <v>1.7066650057896531</v>
      </c>
      <c r="J208" s="26"/>
      <c r="K208" s="26"/>
      <c r="L208" s="26"/>
      <c r="M208" s="26"/>
      <c r="N208" s="26"/>
      <c r="O208" s="26"/>
      <c r="P208" s="26"/>
      <c r="Q208" s="26"/>
      <c r="R208" s="26"/>
      <c r="S208" s="26"/>
      <c r="T208" s="26"/>
      <c r="U208" s="26"/>
      <c r="V208" s="26"/>
      <c r="W208" s="26"/>
      <c r="X208" s="26"/>
    </row>
    <row r="209" spans="1:24" hidden="1">
      <c r="A209" s="26"/>
      <c r="B209" s="26"/>
      <c r="C209" s="38">
        <f t="shared" si="58"/>
        <v>-7.5</v>
      </c>
      <c r="D209" s="6">
        <f t="shared" si="59"/>
        <v>-7.75</v>
      </c>
      <c r="E209" s="9"/>
      <c r="F209" s="5">
        <f t="shared" si="54"/>
        <v>-0.41766467065868262</v>
      </c>
      <c r="G209" s="39">
        <f t="shared" si="55"/>
        <v>0.20348036044516093</v>
      </c>
      <c r="H209" s="39">
        <f t="shared" si="56"/>
        <v>-0.39538549080511826</v>
      </c>
      <c r="I209" s="40">
        <f t="shared" si="57"/>
        <v>0.76827899261234067</v>
      </c>
      <c r="J209" s="26"/>
      <c r="K209" s="26"/>
      <c r="L209" s="26"/>
      <c r="M209" s="26"/>
      <c r="N209" s="26"/>
      <c r="O209" s="26"/>
      <c r="P209" s="26"/>
      <c r="Q209" s="26"/>
      <c r="R209" s="26"/>
      <c r="S209" s="26"/>
      <c r="T209" s="26"/>
      <c r="U209" s="26"/>
      <c r="V209" s="26"/>
      <c r="W209" s="26"/>
      <c r="X209" s="26"/>
    </row>
    <row r="210" spans="1:24" hidden="1">
      <c r="A210" s="26"/>
      <c r="B210" s="26"/>
      <c r="C210" s="38">
        <f t="shared" si="58"/>
        <v>-7</v>
      </c>
      <c r="D210" s="6">
        <f t="shared" si="59"/>
        <v>-7.25</v>
      </c>
      <c r="E210" s="9"/>
      <c r="F210" s="5">
        <f t="shared" si="54"/>
        <v>-0.52095808383233533</v>
      </c>
      <c r="G210" s="39">
        <f t="shared" si="55"/>
        <v>0.14964627738320208</v>
      </c>
      <c r="H210" s="39">
        <f t="shared" si="56"/>
        <v>-0.21595660388833363</v>
      </c>
      <c r="I210" s="40">
        <f t="shared" si="57"/>
        <v>0.31164994932388274</v>
      </c>
      <c r="J210" s="26"/>
      <c r="K210" s="26"/>
      <c r="L210" s="26"/>
      <c r="M210" s="26"/>
      <c r="N210" s="26"/>
      <c r="O210" s="26"/>
      <c r="P210" s="26"/>
      <c r="Q210" s="26"/>
      <c r="R210" s="26"/>
      <c r="S210" s="26"/>
      <c r="T210" s="26"/>
      <c r="U210" s="26"/>
      <c r="V210" s="26"/>
      <c r="W210" s="26"/>
      <c r="X210" s="26"/>
    </row>
    <row r="211" spans="1:24" hidden="1">
      <c r="A211" s="26"/>
      <c r="B211" s="26"/>
      <c r="C211" s="38">
        <f t="shared" si="58"/>
        <v>-6.5</v>
      </c>
      <c r="D211" s="6">
        <f t="shared" si="59"/>
        <v>-6.75</v>
      </c>
      <c r="E211" s="9"/>
      <c r="F211" s="5">
        <f t="shared" si="54"/>
        <v>-0.68712574850299402</v>
      </c>
      <c r="G211" s="39">
        <f t="shared" si="55"/>
        <v>9.0544197559916315E-2</v>
      </c>
      <c r="H211" s="39">
        <f t="shared" si="56"/>
        <v>-8.5393479734651667E-2</v>
      </c>
      <c r="I211" s="40">
        <f t="shared" si="57"/>
        <v>8.0535766815614654E-2</v>
      </c>
      <c r="J211" s="26"/>
      <c r="K211" s="26"/>
      <c r="L211" s="26"/>
      <c r="M211" s="26"/>
      <c r="N211" s="26"/>
      <c r="O211" s="26"/>
      <c r="P211" s="26"/>
      <c r="Q211" s="26"/>
      <c r="R211" s="26"/>
      <c r="S211" s="26"/>
      <c r="T211" s="26"/>
      <c r="U211" s="26"/>
      <c r="V211" s="26"/>
      <c r="W211" s="26"/>
      <c r="X211" s="26"/>
    </row>
    <row r="212" spans="1:24" hidden="1">
      <c r="A212" s="26"/>
      <c r="B212" s="26"/>
      <c r="C212" s="38">
        <f t="shared" si="58"/>
        <v>-6</v>
      </c>
      <c r="D212" s="6">
        <f t="shared" si="59"/>
        <v>-6.25</v>
      </c>
      <c r="E212" s="9"/>
      <c r="F212" s="5">
        <f t="shared" si="54"/>
        <v>-0.56137724550898205</v>
      </c>
      <c r="G212" s="39">
        <f t="shared" si="55"/>
        <v>1.7636210958627094E-2</v>
      </c>
      <c r="H212" s="39">
        <f t="shared" si="56"/>
        <v>-7.8148479696910581E-3</v>
      </c>
      <c r="I212" s="40">
        <f t="shared" si="57"/>
        <v>3.462866765012809E-3</v>
      </c>
      <c r="J212" s="26"/>
      <c r="K212" s="26"/>
      <c r="L212" s="26"/>
      <c r="M212" s="26"/>
      <c r="N212" s="26"/>
      <c r="O212" s="26"/>
      <c r="P212" s="26"/>
      <c r="Q212" s="26"/>
      <c r="R212" s="26"/>
      <c r="S212" s="26"/>
      <c r="T212" s="26"/>
      <c r="U212" s="26"/>
      <c r="V212" s="26"/>
      <c r="W212" s="26"/>
      <c r="X212" s="26"/>
    </row>
    <row r="213" spans="1:24" hidden="1">
      <c r="A213" s="26"/>
      <c r="B213" s="26"/>
      <c r="C213" s="38">
        <f t="shared" si="58"/>
        <v>-5.5</v>
      </c>
      <c r="D213" s="6">
        <f t="shared" si="59"/>
        <v>-5.75</v>
      </c>
      <c r="E213" s="9"/>
      <c r="F213" s="5">
        <f t="shared" si="54"/>
        <v>-0.55089820359281438</v>
      </c>
      <c r="G213" s="39">
        <f t="shared" si="55"/>
        <v>3.1004003681832132E-4</v>
      </c>
      <c r="H213" s="39">
        <f t="shared" si="56"/>
        <v>1.7637008082479168E-5</v>
      </c>
      <c r="I213" s="40">
        <f t="shared" si="57"/>
        <v>1.0033028549913193E-6</v>
      </c>
      <c r="J213" s="26"/>
      <c r="K213" s="26"/>
      <c r="L213" s="26"/>
      <c r="M213" s="26"/>
      <c r="N213" s="26"/>
      <c r="O213" s="26"/>
      <c r="P213" s="26"/>
      <c r="Q213" s="26"/>
      <c r="R213" s="26"/>
      <c r="S213" s="26"/>
      <c r="T213" s="26"/>
      <c r="U213" s="26"/>
      <c r="V213" s="26"/>
      <c r="W213" s="26"/>
      <c r="X213" s="26"/>
    </row>
    <row r="214" spans="1:24" hidden="1">
      <c r="A214" s="26"/>
      <c r="B214" s="26"/>
      <c r="C214" s="38">
        <f t="shared" si="58"/>
        <v>-5</v>
      </c>
      <c r="D214" s="6">
        <f t="shared" si="59"/>
        <v>-5.25</v>
      </c>
      <c r="E214" s="9"/>
      <c r="F214" s="5">
        <f t="shared" si="54"/>
        <v>-0.31437125748502992</v>
      </c>
      <c r="G214" s="39">
        <f t="shared" si="55"/>
        <v>1.8570195834083883E-2</v>
      </c>
      <c r="H214" s="39">
        <f t="shared" si="56"/>
        <v>1.0341486302813169E-2</v>
      </c>
      <c r="I214" s="40">
        <f t="shared" si="57"/>
        <v>5.7590312943809801E-3</v>
      </c>
      <c r="J214" s="26"/>
      <c r="K214" s="26"/>
      <c r="L214" s="26"/>
      <c r="M214" s="26"/>
      <c r="N214" s="26"/>
      <c r="O214" s="26"/>
      <c r="P214" s="26"/>
      <c r="Q214" s="26"/>
      <c r="R214" s="26"/>
      <c r="S214" s="26"/>
      <c r="T214" s="26"/>
      <c r="U214" s="26"/>
      <c r="V214" s="26"/>
      <c r="W214" s="26"/>
      <c r="X214" s="26"/>
    </row>
    <row r="215" spans="1:24" hidden="1">
      <c r="A215" s="26"/>
      <c r="B215" s="26"/>
      <c r="C215" s="38">
        <f t="shared" si="58"/>
        <v>-4.5</v>
      </c>
      <c r="D215" s="6">
        <f t="shared" si="59"/>
        <v>-4.75</v>
      </c>
      <c r="E215" s="9"/>
      <c r="F215" s="5">
        <f t="shared" si="54"/>
        <v>-0.28443113772455092</v>
      </c>
      <c r="G215" s="39">
        <f t="shared" si="55"/>
        <v>6.6886736405635347E-2</v>
      </c>
      <c r="H215" s="39">
        <f t="shared" si="56"/>
        <v>7.0691670512542715E-2</v>
      </c>
      <c r="I215" s="40">
        <f t="shared" si="57"/>
        <v>7.4713052966848992E-2</v>
      </c>
      <c r="J215" s="26"/>
      <c r="K215" s="26"/>
      <c r="L215" s="26"/>
      <c r="M215" s="26"/>
      <c r="N215" s="26"/>
      <c r="O215" s="26"/>
      <c r="P215" s="26"/>
      <c r="Q215" s="26"/>
      <c r="R215" s="26"/>
      <c r="S215" s="26"/>
      <c r="T215" s="26"/>
      <c r="U215" s="26"/>
      <c r="V215" s="26"/>
      <c r="W215" s="26"/>
      <c r="X215" s="26"/>
    </row>
    <row r="216" spans="1:24" hidden="1">
      <c r="A216" s="26"/>
      <c r="B216" s="26"/>
      <c r="C216" s="38">
        <f t="shared" si="58"/>
        <v>-4</v>
      </c>
      <c r="D216" s="6">
        <f t="shared" si="59"/>
        <v>-4.25</v>
      </c>
      <c r="E216" s="9"/>
      <c r="F216" s="5">
        <f t="shared" si="54"/>
        <v>-0.33083832335329344</v>
      </c>
      <c r="G216" s="39">
        <f t="shared" si="55"/>
        <v>0.18868641575896561</v>
      </c>
      <c r="H216" s="39">
        <f t="shared" si="56"/>
        <v>0.29376328201994634</v>
      </c>
      <c r="I216" s="40">
        <f t="shared" si="57"/>
        <v>0.45735600793524561</v>
      </c>
      <c r="J216" s="26"/>
      <c r="K216" s="26"/>
      <c r="L216" s="26"/>
      <c r="M216" s="26"/>
      <c r="N216" s="26"/>
      <c r="O216" s="26"/>
      <c r="P216" s="26"/>
      <c r="Q216" s="26"/>
      <c r="R216" s="26"/>
      <c r="S216" s="26"/>
      <c r="T216" s="26"/>
      <c r="U216" s="26"/>
      <c r="V216" s="26"/>
      <c r="W216" s="26"/>
      <c r="X216" s="26"/>
    </row>
    <row r="217" spans="1:24" hidden="1">
      <c r="A217" s="26"/>
      <c r="B217" s="26"/>
      <c r="C217" s="38">
        <f t="shared" si="58"/>
        <v>-3.5</v>
      </c>
      <c r="D217" s="6">
        <f t="shared" si="59"/>
        <v>-3.75</v>
      </c>
      <c r="E217" s="9"/>
      <c r="F217" s="5">
        <f t="shared" si="54"/>
        <v>-0.17964071856287425</v>
      </c>
      <c r="G217" s="39">
        <f t="shared" si="55"/>
        <v>0.20267214146414034</v>
      </c>
      <c r="H217" s="39">
        <f t="shared" si="56"/>
        <v>0.41687353648462389</v>
      </c>
      <c r="I217" s="40">
        <f t="shared" si="57"/>
        <v>0.85746143582316314</v>
      </c>
      <c r="J217" s="26"/>
      <c r="K217" s="26"/>
      <c r="L217" s="26"/>
      <c r="M217" s="26"/>
      <c r="N217" s="26"/>
      <c r="O217" s="26"/>
      <c r="P217" s="26"/>
      <c r="Q217" s="26"/>
      <c r="R217" s="26"/>
      <c r="S217" s="26"/>
      <c r="T217" s="26"/>
      <c r="U217" s="26"/>
      <c r="V217" s="26"/>
      <c r="W217" s="26"/>
      <c r="X217" s="26"/>
    </row>
    <row r="218" spans="1:24" hidden="1">
      <c r="A218" s="26"/>
      <c r="B218" s="26"/>
      <c r="C218" s="38">
        <f t="shared" si="58"/>
        <v>-3</v>
      </c>
      <c r="D218" s="6">
        <f t="shared" si="59"/>
        <v>-3.25</v>
      </c>
      <c r="E218" s="9"/>
      <c r="F218" s="5">
        <f t="shared" si="54"/>
        <v>-0.15568862275449102</v>
      </c>
      <c r="G218" s="39">
        <f t="shared" si="55"/>
        <v>0.31318166134653125</v>
      </c>
      <c r="H218" s="39">
        <f t="shared" si="56"/>
        <v>0.80076987661657961</v>
      </c>
      <c r="I218" s="40">
        <f t="shared" si="57"/>
        <v>2.0474774689537689</v>
      </c>
      <c r="J218" s="26"/>
      <c r="K218" s="26"/>
      <c r="L218" s="26"/>
      <c r="M218" s="26"/>
      <c r="N218" s="26"/>
      <c r="O218" s="26"/>
      <c r="P218" s="26"/>
      <c r="Q218" s="26"/>
      <c r="R218" s="26"/>
      <c r="S218" s="26"/>
      <c r="T218" s="26"/>
      <c r="U218" s="26"/>
      <c r="V218" s="26"/>
      <c r="W218" s="26"/>
      <c r="X218" s="26"/>
    </row>
    <row r="219" spans="1:24" hidden="1">
      <c r="A219" s="26"/>
      <c r="B219" s="26"/>
      <c r="C219" s="38">
        <f t="shared" si="58"/>
        <v>-2.5</v>
      </c>
      <c r="D219" s="6">
        <f t="shared" si="59"/>
        <v>-2.75</v>
      </c>
      <c r="E219" s="9"/>
      <c r="F219" s="5">
        <f t="shared" si="54"/>
        <v>-0.1152694610778443</v>
      </c>
      <c r="G219" s="39">
        <f t="shared" si="55"/>
        <v>0.39168786740764211</v>
      </c>
      <c r="H219" s="39">
        <f t="shared" si="56"/>
        <v>1.1973452473748578</v>
      </c>
      <c r="I219" s="40">
        <f t="shared" si="57"/>
        <v>3.6601481963165559</v>
      </c>
      <c r="J219" s="26"/>
      <c r="K219" s="26"/>
      <c r="L219" s="26"/>
      <c r="M219" s="26"/>
      <c r="N219" s="26"/>
      <c r="O219" s="26"/>
      <c r="P219" s="26"/>
      <c r="Q219" s="26"/>
      <c r="R219" s="26"/>
      <c r="S219" s="26"/>
      <c r="T219" s="26"/>
      <c r="U219" s="26"/>
      <c r="V219" s="26"/>
      <c r="W219" s="26"/>
      <c r="X219" s="26"/>
    </row>
    <row r="220" spans="1:24" hidden="1">
      <c r="A220" s="26"/>
      <c r="B220" s="26"/>
      <c r="C220" s="38">
        <f t="shared" si="58"/>
        <v>-2</v>
      </c>
      <c r="D220" s="6">
        <f t="shared" si="59"/>
        <v>-2.25</v>
      </c>
      <c r="E220" s="9"/>
      <c r="F220" s="5">
        <f t="shared" si="54"/>
        <v>-4.0419161676646706E-2</v>
      </c>
      <c r="G220" s="39">
        <f t="shared" si="55"/>
        <v>0.22727137070117348</v>
      </c>
      <c r="H220" s="39">
        <f t="shared" si="56"/>
        <v>0.80837840836225772</v>
      </c>
      <c r="I220" s="40">
        <f t="shared" si="57"/>
        <v>2.8753100273483887</v>
      </c>
      <c r="J220" s="26"/>
      <c r="K220" s="26"/>
      <c r="L220" s="26"/>
      <c r="M220" s="26"/>
      <c r="N220" s="26"/>
      <c r="O220" s="26"/>
      <c r="P220" s="26"/>
      <c r="Q220" s="26"/>
      <c r="R220" s="26"/>
      <c r="S220" s="26"/>
      <c r="T220" s="26"/>
      <c r="U220" s="26"/>
      <c r="V220" s="26"/>
      <c r="W220" s="26"/>
      <c r="X220" s="26"/>
    </row>
    <row r="221" spans="1:24" hidden="1">
      <c r="A221" s="26"/>
      <c r="B221" s="26"/>
      <c r="C221" s="38">
        <f t="shared" si="58"/>
        <v>-1.5</v>
      </c>
      <c r="D221" s="6">
        <f t="shared" si="59"/>
        <v>-1.75</v>
      </c>
      <c r="E221" s="9"/>
      <c r="F221" s="5">
        <f t="shared" si="54"/>
        <v>0</v>
      </c>
      <c r="G221" s="39">
        <f t="shared" si="55"/>
        <v>0</v>
      </c>
      <c r="H221" s="39">
        <f t="shared" si="56"/>
        <v>0</v>
      </c>
      <c r="I221" s="40">
        <f t="shared" si="57"/>
        <v>0</v>
      </c>
      <c r="J221" s="26"/>
      <c r="K221" s="26"/>
      <c r="L221" s="26"/>
      <c r="M221" s="26"/>
      <c r="N221" s="26"/>
      <c r="O221" s="26"/>
      <c r="P221" s="26"/>
      <c r="Q221" s="26"/>
      <c r="R221" s="26"/>
      <c r="S221" s="26"/>
      <c r="T221" s="26"/>
      <c r="U221" s="26"/>
      <c r="V221" s="26"/>
      <c r="W221" s="26"/>
      <c r="X221" s="26"/>
    </row>
    <row r="222" spans="1:24" hidden="1">
      <c r="A222" s="26"/>
      <c r="B222" s="26"/>
      <c r="C222" s="38">
        <f t="shared" si="58"/>
        <v>-1</v>
      </c>
      <c r="D222" s="6">
        <f t="shared" si="59"/>
        <v>-1.25</v>
      </c>
      <c r="E222" s="9"/>
      <c r="F222" s="5">
        <f t="shared" si="54"/>
        <v>-1.4970059880239521E-2</v>
      </c>
      <c r="G222" s="39">
        <f t="shared" si="55"/>
        <v>0.24868517473998178</v>
      </c>
      <c r="H222" s="39">
        <f t="shared" si="56"/>
        <v>1.1332300477672221</v>
      </c>
      <c r="I222" s="40">
        <f t="shared" si="57"/>
        <v>5.1640003973105149</v>
      </c>
      <c r="J222" s="26"/>
      <c r="K222" s="26"/>
      <c r="L222" s="26"/>
      <c r="M222" s="26"/>
      <c r="N222" s="26"/>
      <c r="O222" s="26"/>
      <c r="P222" s="26"/>
      <c r="Q222" s="26"/>
      <c r="R222" s="26"/>
      <c r="S222" s="26"/>
      <c r="T222" s="26"/>
      <c r="U222" s="26"/>
      <c r="V222" s="26"/>
      <c r="W222" s="26"/>
      <c r="X222" s="26"/>
    </row>
    <row r="223" spans="1:24" hidden="1">
      <c r="A223" s="26"/>
      <c r="B223" s="26"/>
      <c r="C223" s="38">
        <f t="shared" si="58"/>
        <v>-0.5</v>
      </c>
      <c r="D223" s="6">
        <f t="shared" si="59"/>
        <v>-0.75</v>
      </c>
      <c r="E223" s="9"/>
      <c r="F223" s="5">
        <f t="shared" si="54"/>
        <v>-8.982035928143714E-3</v>
      </c>
      <c r="G223" s="39">
        <f t="shared" si="55"/>
        <v>0.30625267447105858</v>
      </c>
      <c r="H223" s="39">
        <f t="shared" si="56"/>
        <v>1.5486849316814904</v>
      </c>
      <c r="I223" s="40">
        <f t="shared" si="57"/>
        <v>7.8315235018264593</v>
      </c>
      <c r="J223" s="26"/>
      <c r="K223" s="26"/>
      <c r="L223" s="26"/>
      <c r="M223" s="26"/>
      <c r="N223" s="26"/>
      <c r="O223" s="26"/>
      <c r="P223" s="26"/>
      <c r="Q223" s="26"/>
      <c r="R223" s="26"/>
      <c r="S223" s="26"/>
      <c r="T223" s="26"/>
      <c r="U223" s="26"/>
      <c r="V223" s="26"/>
      <c r="W223" s="26"/>
      <c r="X223" s="26"/>
    </row>
    <row r="224" spans="1:24" hidden="1">
      <c r="A224" s="26"/>
      <c r="B224" s="26"/>
      <c r="C224" s="38">
        <f t="shared" si="58"/>
        <v>0</v>
      </c>
      <c r="D224" s="6">
        <f t="shared" si="59"/>
        <v>-0.25</v>
      </c>
      <c r="E224" s="9"/>
      <c r="F224" s="5">
        <f t="shared" si="54"/>
        <v>0</v>
      </c>
      <c r="G224" s="39">
        <f t="shared" si="55"/>
        <v>0</v>
      </c>
      <c r="H224" s="39">
        <f t="shared" si="56"/>
        <v>0</v>
      </c>
      <c r="I224" s="40">
        <f t="shared" si="57"/>
        <v>0</v>
      </c>
      <c r="J224" s="26"/>
      <c r="K224" s="26"/>
      <c r="L224" s="26"/>
      <c r="M224" s="26"/>
      <c r="N224" s="26"/>
      <c r="O224" s="26"/>
      <c r="P224" s="26"/>
      <c r="Q224" s="26"/>
      <c r="R224" s="26"/>
      <c r="S224" s="26"/>
      <c r="T224" s="26"/>
      <c r="U224" s="26"/>
      <c r="V224" s="26"/>
      <c r="W224" s="26"/>
      <c r="X224" s="26"/>
    </row>
    <row r="225" spans="1:24" hidden="1">
      <c r="A225" s="26"/>
      <c r="B225" s="26"/>
      <c r="C225" s="38">
        <f t="shared" si="58"/>
        <v>0.5</v>
      </c>
      <c r="D225" s="6">
        <f t="shared" si="59"/>
        <v>0.25</v>
      </c>
      <c r="E225" s="9"/>
      <c r="F225" s="5">
        <f t="shared" si="54"/>
        <v>2.9940119760479044E-3</v>
      </c>
      <c r="G225" s="39">
        <f t="shared" si="55"/>
        <v>0.43935174578949948</v>
      </c>
      <c r="H225" s="39">
        <f t="shared" si="56"/>
        <v>2.6611035381202317</v>
      </c>
      <c r="I225" s="40">
        <f t="shared" si="57"/>
        <v>16.118001370111461</v>
      </c>
      <c r="J225" s="26"/>
      <c r="K225" s="26"/>
      <c r="L225" s="26"/>
      <c r="M225" s="26"/>
      <c r="N225" s="26"/>
      <c r="O225" s="26"/>
      <c r="P225" s="26"/>
      <c r="Q225" s="26"/>
      <c r="R225" s="26"/>
      <c r="S225" s="26"/>
      <c r="T225" s="26"/>
      <c r="U225" s="26"/>
      <c r="V225" s="26"/>
      <c r="W225" s="26"/>
      <c r="X225" s="26"/>
    </row>
    <row r="226" spans="1:24" hidden="1">
      <c r="A226" s="26"/>
      <c r="B226" s="26"/>
      <c r="C226" s="38">
        <f t="shared" si="58"/>
        <v>1</v>
      </c>
      <c r="D226" s="6">
        <f t="shared" si="59"/>
        <v>0.75</v>
      </c>
      <c r="E226" s="9"/>
      <c r="F226" s="5">
        <f t="shared" si="54"/>
        <v>0</v>
      </c>
      <c r="G226" s="39">
        <f t="shared" si="55"/>
        <v>0</v>
      </c>
      <c r="H226" s="39">
        <f t="shared" si="56"/>
        <v>0</v>
      </c>
      <c r="I226" s="40">
        <f t="shared" si="57"/>
        <v>0</v>
      </c>
      <c r="J226" s="26"/>
      <c r="K226" s="26"/>
      <c r="L226" s="26"/>
      <c r="M226" s="26"/>
      <c r="N226" s="26"/>
      <c r="O226" s="26"/>
      <c r="P226" s="26"/>
      <c r="Q226" s="26"/>
      <c r="R226" s="26"/>
      <c r="S226" s="26"/>
      <c r="T226" s="26"/>
      <c r="U226" s="26"/>
      <c r="V226" s="26"/>
      <c r="W226" s="26"/>
      <c r="X226" s="26"/>
    </row>
    <row r="227" spans="1:24" hidden="1">
      <c r="A227" s="26"/>
      <c r="B227" s="26"/>
      <c r="C227" s="38">
        <f t="shared" si="58"/>
        <v>1.5</v>
      </c>
      <c r="D227" s="6">
        <f t="shared" si="59"/>
        <v>1.25</v>
      </c>
      <c r="E227" s="9"/>
      <c r="F227" s="5">
        <f t="shared" si="54"/>
        <v>0</v>
      </c>
      <c r="G227" s="39">
        <f t="shared" si="55"/>
        <v>0</v>
      </c>
      <c r="H227" s="39">
        <f t="shared" si="56"/>
        <v>0</v>
      </c>
      <c r="I227" s="40">
        <f t="shared" si="57"/>
        <v>0</v>
      </c>
      <c r="J227" s="26"/>
      <c r="K227" s="26"/>
      <c r="L227" s="26"/>
      <c r="M227" s="26"/>
      <c r="N227" s="26"/>
      <c r="O227" s="26"/>
      <c r="P227" s="26"/>
      <c r="Q227" s="26"/>
      <c r="R227" s="26"/>
      <c r="S227" s="26"/>
      <c r="T227" s="26"/>
      <c r="U227" s="26"/>
      <c r="V227" s="26"/>
      <c r="W227" s="26"/>
      <c r="X227" s="26"/>
    </row>
    <row r="228" spans="1:24" hidden="1">
      <c r="A228" s="26"/>
      <c r="B228" s="26"/>
      <c r="C228" s="38">
        <f t="shared" si="58"/>
        <v>2</v>
      </c>
      <c r="D228" s="6">
        <f t="shared" si="59"/>
        <v>1.75</v>
      </c>
      <c r="E228" s="9"/>
      <c r="F228" s="5">
        <f t="shared" si="54"/>
        <v>0</v>
      </c>
      <c r="G228" s="39">
        <f t="shared" si="55"/>
        <v>0</v>
      </c>
      <c r="H228" s="39">
        <f t="shared" si="56"/>
        <v>0</v>
      </c>
      <c r="I228" s="40">
        <f t="shared" si="57"/>
        <v>0</v>
      </c>
      <c r="J228" s="26"/>
      <c r="K228" s="26"/>
      <c r="L228" s="26"/>
      <c r="M228" s="26"/>
      <c r="N228" s="26"/>
      <c r="O228" s="26"/>
      <c r="P228" s="26"/>
      <c r="Q228" s="26"/>
      <c r="R228" s="26"/>
      <c r="S228" s="26"/>
      <c r="T228" s="26"/>
      <c r="U228" s="26"/>
      <c r="V228" s="26"/>
      <c r="W228" s="26"/>
      <c r="X228" s="26"/>
    </row>
    <row r="229" spans="1:24" hidden="1">
      <c r="A229" s="26"/>
      <c r="B229" s="26"/>
      <c r="C229" s="38">
        <f t="shared" si="58"/>
        <v>2.5</v>
      </c>
      <c r="D229" s="6">
        <f t="shared" si="59"/>
        <v>2.25</v>
      </c>
      <c r="E229" s="9"/>
      <c r="F229" s="5">
        <f t="shared" si="54"/>
        <v>0</v>
      </c>
      <c r="G229" s="39">
        <f t="shared" si="55"/>
        <v>0</v>
      </c>
      <c r="H229" s="39">
        <f t="shared" si="56"/>
        <v>0</v>
      </c>
      <c r="I229" s="40">
        <f t="shared" si="57"/>
        <v>0</v>
      </c>
      <c r="J229" s="26"/>
      <c r="K229" s="26"/>
      <c r="L229" s="26"/>
      <c r="M229" s="26"/>
      <c r="N229" s="26"/>
      <c r="O229" s="26"/>
      <c r="P229" s="26"/>
      <c r="Q229" s="26"/>
      <c r="R229" s="26"/>
      <c r="S229" s="26"/>
      <c r="T229" s="26"/>
      <c r="U229" s="26"/>
      <c r="V229" s="26"/>
      <c r="W229" s="26"/>
      <c r="X229" s="26"/>
    </row>
    <row r="230" spans="1:24" hidden="1">
      <c r="A230" s="26"/>
      <c r="B230" s="26"/>
      <c r="C230" s="38">
        <f t="shared" si="58"/>
        <v>3</v>
      </c>
      <c r="D230" s="6">
        <f t="shared" si="59"/>
        <v>2.75</v>
      </c>
      <c r="E230" s="9"/>
      <c r="F230" s="5">
        <f t="shared" si="54"/>
        <v>3.2934131736526949E-2</v>
      </c>
      <c r="G230" s="39">
        <f t="shared" si="55"/>
        <v>0.87688984324727859</v>
      </c>
      <c r="H230" s="39">
        <f t="shared" si="56"/>
        <v>7.5034466227566528</v>
      </c>
      <c r="I230" s="40">
        <f t="shared" si="57"/>
        <v>64.206139065384761</v>
      </c>
      <c r="J230" s="26"/>
      <c r="K230" s="26"/>
      <c r="L230" s="26"/>
      <c r="M230" s="26"/>
      <c r="N230" s="26"/>
      <c r="O230" s="26"/>
      <c r="P230" s="26"/>
      <c r="Q230" s="26"/>
      <c r="R230" s="26"/>
      <c r="S230" s="26"/>
      <c r="T230" s="26"/>
      <c r="U230" s="26"/>
      <c r="V230" s="26"/>
      <c r="W230" s="26"/>
      <c r="X230" s="26"/>
    </row>
    <row r="231" spans="1:24" hidden="1">
      <c r="A231" s="26"/>
      <c r="B231" s="26"/>
      <c r="C231" s="38">
        <f t="shared" si="58"/>
        <v>3.5</v>
      </c>
      <c r="D231" s="6">
        <f t="shared" si="59"/>
        <v>3.25</v>
      </c>
      <c r="E231" s="9"/>
      <c r="F231" s="5">
        <f t="shared" si="54"/>
        <v>0</v>
      </c>
      <c r="G231" s="39">
        <f t="shared" si="55"/>
        <v>0</v>
      </c>
      <c r="H231" s="39">
        <f t="shared" si="56"/>
        <v>0</v>
      </c>
      <c r="I231" s="40">
        <f t="shared" si="57"/>
        <v>0</v>
      </c>
      <c r="J231" s="26"/>
      <c r="K231" s="26"/>
      <c r="L231" s="26"/>
      <c r="M231" s="26"/>
      <c r="N231" s="26"/>
      <c r="O231" s="26"/>
      <c r="P231" s="26"/>
      <c r="Q231" s="26"/>
      <c r="R231" s="26"/>
      <c r="S231" s="26"/>
      <c r="T231" s="26"/>
      <c r="U231" s="26"/>
      <c r="V231" s="26"/>
      <c r="W231" s="26"/>
      <c r="X231" s="26"/>
    </row>
    <row r="232" spans="1:24" hidden="1">
      <c r="A232" s="26"/>
      <c r="B232" s="26"/>
      <c r="C232" s="38">
        <f t="shared" si="58"/>
        <v>4</v>
      </c>
      <c r="D232" s="6">
        <f t="shared" si="59"/>
        <v>3.75</v>
      </c>
      <c r="E232" s="9"/>
      <c r="F232" s="5">
        <f t="shared" si="54"/>
        <v>0</v>
      </c>
      <c r="G232" s="39">
        <f t="shared" si="55"/>
        <v>0</v>
      </c>
      <c r="H232" s="39">
        <f t="shared" si="56"/>
        <v>0</v>
      </c>
      <c r="I232" s="40">
        <f t="shared" si="57"/>
        <v>0</v>
      </c>
      <c r="J232" s="26"/>
      <c r="K232" s="26"/>
      <c r="L232" s="26"/>
      <c r="M232" s="26"/>
      <c r="N232" s="26"/>
      <c r="O232" s="26"/>
      <c r="P232" s="26"/>
      <c r="Q232" s="26"/>
      <c r="R232" s="26"/>
      <c r="S232" s="26"/>
      <c r="T232" s="26"/>
      <c r="U232" s="26"/>
      <c r="V232" s="26"/>
      <c r="W232" s="26"/>
      <c r="X232" s="26"/>
    </row>
    <row r="233" spans="1:24" hidden="1">
      <c r="A233" s="26"/>
      <c r="B233" s="26"/>
      <c r="C233" s="38">
        <f t="shared" si="58"/>
        <v>4.5</v>
      </c>
      <c r="D233" s="6">
        <f t="shared" si="59"/>
        <v>4.25</v>
      </c>
      <c r="E233" s="9"/>
      <c r="F233" s="5">
        <f t="shared" si="54"/>
        <v>0</v>
      </c>
      <c r="G233" s="39">
        <f t="shared" si="55"/>
        <v>0</v>
      </c>
      <c r="H233" s="39">
        <f t="shared" si="56"/>
        <v>0</v>
      </c>
      <c r="I233" s="40">
        <f t="shared" si="57"/>
        <v>0</v>
      </c>
      <c r="J233" s="26"/>
      <c r="K233" s="26"/>
      <c r="L233" s="26"/>
      <c r="M233" s="26"/>
      <c r="N233" s="26"/>
      <c r="O233" s="26"/>
      <c r="P233" s="26"/>
      <c r="Q233" s="26"/>
      <c r="R233" s="26"/>
      <c r="S233" s="26"/>
      <c r="T233" s="26"/>
      <c r="U233" s="26"/>
      <c r="V233" s="26"/>
      <c r="W233" s="26"/>
      <c r="X233" s="26"/>
    </row>
    <row r="234" spans="1:24" hidden="1">
      <c r="A234" s="26"/>
      <c r="B234" s="26"/>
      <c r="C234" s="41">
        <f t="shared" si="58"/>
        <v>5</v>
      </c>
      <c r="D234" s="42">
        <f t="shared" si="59"/>
        <v>4.75</v>
      </c>
      <c r="E234" s="43"/>
      <c r="F234" s="5">
        <f t="shared" si="54"/>
        <v>0</v>
      </c>
      <c r="G234" s="39">
        <f t="shared" si="55"/>
        <v>0</v>
      </c>
      <c r="H234" s="39">
        <f t="shared" si="56"/>
        <v>0</v>
      </c>
      <c r="I234" s="40">
        <f t="shared" si="57"/>
        <v>0</v>
      </c>
      <c r="J234" s="26"/>
      <c r="K234" s="26"/>
      <c r="L234" s="26"/>
      <c r="M234" s="26"/>
      <c r="N234" s="26"/>
      <c r="O234" s="26"/>
      <c r="P234" s="26"/>
      <c r="Q234" s="26"/>
      <c r="R234" s="26"/>
      <c r="S234" s="26"/>
      <c r="T234" s="26"/>
      <c r="U234" s="26"/>
      <c r="V234" s="26"/>
      <c r="W234" s="26"/>
      <c r="X234" s="26"/>
    </row>
    <row r="235" spans="1:24" hidden="1">
      <c r="A235" s="26"/>
      <c r="B235" s="26"/>
      <c r="C235" s="26"/>
      <c r="D235" s="26"/>
      <c r="E235" s="61">
        <f>2^(-F235)</f>
        <v>55.9818099952113</v>
      </c>
      <c r="F235" s="62">
        <f>SUM(F204:F234)</f>
        <v>-5.8068862275449096</v>
      </c>
      <c r="G235" s="62">
        <f>SQRT(SUM(G204:G234))</f>
        <v>2.3721305777873596</v>
      </c>
      <c r="H235" s="62">
        <f>(SUM(H204:H234))/(($G$235)^3)</f>
        <v>0.70746738889642313</v>
      </c>
      <c r="I235" s="62">
        <f>(SUM(I204:I234))/(($G$235)^4)</f>
        <v>3.9832940028285346</v>
      </c>
      <c r="J235" s="26"/>
      <c r="K235" s="26"/>
      <c r="L235" s="26"/>
      <c r="M235" s="26"/>
      <c r="N235" s="26"/>
      <c r="O235" s="26"/>
      <c r="P235" s="26"/>
      <c r="Q235" s="26"/>
      <c r="R235" s="26"/>
      <c r="S235" s="26"/>
      <c r="T235" s="26"/>
      <c r="U235" s="26"/>
      <c r="V235" s="26"/>
      <c r="W235" s="26"/>
      <c r="X235" s="26"/>
    </row>
    <row r="236" spans="1:24" hidden="1">
      <c r="A236" s="26"/>
      <c r="B236" s="26"/>
      <c r="C236" s="26"/>
      <c r="D236" s="26"/>
      <c r="E236" s="25" t="s">
        <v>10</v>
      </c>
      <c r="F236" s="63" t="s">
        <v>8</v>
      </c>
      <c r="G236" s="64" t="s">
        <v>9</v>
      </c>
      <c r="H236" s="64" t="s">
        <v>6</v>
      </c>
      <c r="I236" s="64" t="s">
        <v>5</v>
      </c>
      <c r="J236" s="26"/>
      <c r="K236" s="26"/>
      <c r="L236" s="26"/>
      <c r="M236" s="26"/>
      <c r="N236" s="26"/>
      <c r="O236" s="26"/>
      <c r="P236" s="26"/>
      <c r="Q236" s="26"/>
      <c r="R236" s="26"/>
      <c r="S236" s="26"/>
      <c r="T236" s="26"/>
      <c r="U236" s="26"/>
      <c r="V236" s="26"/>
      <c r="W236" s="26"/>
      <c r="X236" s="26"/>
    </row>
    <row r="237" spans="1:24" hidden="1">
      <c r="A237" s="26"/>
      <c r="B237" s="26"/>
      <c r="C237" s="26"/>
      <c r="D237" s="26"/>
      <c r="E237" s="26"/>
      <c r="F237" s="26"/>
      <c r="G237" s="26"/>
      <c r="H237" s="31"/>
      <c r="I237" s="26"/>
      <c r="J237" s="26"/>
      <c r="K237" s="26"/>
      <c r="L237" s="26"/>
      <c r="M237" s="26"/>
      <c r="N237" s="26"/>
      <c r="O237" s="26"/>
      <c r="P237" s="26"/>
      <c r="Q237" s="26"/>
      <c r="R237" s="26"/>
      <c r="S237" s="26"/>
      <c r="T237" s="26"/>
      <c r="U237" s="26"/>
      <c r="V237" s="26"/>
      <c r="W237" s="26"/>
      <c r="X237" s="26"/>
    </row>
    <row r="238" spans="1:24" hidden="1">
      <c r="A238" s="26"/>
      <c r="B238" s="26"/>
      <c r="C238" s="32" t="s">
        <v>7</v>
      </c>
      <c r="D238" s="33" t="s">
        <v>11</v>
      </c>
      <c r="E238" s="34"/>
      <c r="F238" s="35" t="s">
        <v>12</v>
      </c>
      <c r="G238" s="36"/>
      <c r="H238" s="36"/>
      <c r="I238" s="37"/>
      <c r="J238" s="26"/>
      <c r="K238" s="26"/>
      <c r="L238" s="26"/>
      <c r="M238" s="26"/>
      <c r="N238" s="26"/>
      <c r="O238" s="26"/>
      <c r="P238" s="26"/>
      <c r="Q238" s="26"/>
      <c r="R238" s="26"/>
      <c r="S238" s="26"/>
      <c r="T238" s="26"/>
      <c r="U238" s="26"/>
      <c r="V238" s="26"/>
      <c r="W238" s="26"/>
      <c r="X238" s="26"/>
    </row>
    <row r="239" spans="1:24" hidden="1">
      <c r="A239" s="26"/>
      <c r="B239" s="26"/>
      <c r="C239" s="38">
        <v>-10</v>
      </c>
      <c r="D239" s="6">
        <f>(-10.5+C239)/2</f>
        <v>-10.25</v>
      </c>
      <c r="E239" s="12"/>
      <c r="F239" s="5" t="e">
        <f t="shared" ref="F239:F269" si="60">D239*G125</f>
        <v>#DIV/0!</v>
      </c>
      <c r="G239" s="39" t="e">
        <f t="shared" ref="G239:G269" si="61">G125*((D239-$F$270)^2)</f>
        <v>#DIV/0!</v>
      </c>
      <c r="H239" s="39" t="e">
        <f t="shared" ref="H239:H269" si="62">G125*((D239-$F$270)^3)</f>
        <v>#DIV/0!</v>
      </c>
      <c r="I239" s="40" t="e">
        <f t="shared" ref="I239:I269" si="63">G125*((D239-$F$270)^4)</f>
        <v>#DIV/0!</v>
      </c>
      <c r="J239" s="26"/>
      <c r="K239" s="26"/>
      <c r="L239" s="26"/>
      <c r="M239" s="26"/>
      <c r="N239" s="26"/>
      <c r="O239" s="26"/>
      <c r="P239" s="26"/>
      <c r="Q239" s="26"/>
      <c r="R239" s="26"/>
      <c r="S239" s="26"/>
      <c r="T239" s="26"/>
      <c r="U239" s="26"/>
      <c r="V239" s="26"/>
      <c r="W239" s="26"/>
      <c r="X239" s="26"/>
    </row>
    <row r="240" spans="1:24" hidden="1">
      <c r="A240" s="26"/>
      <c r="B240" s="26"/>
      <c r="C240" s="38">
        <f t="shared" ref="C240:C269" si="64">C239+0.5</f>
        <v>-9.5</v>
      </c>
      <c r="D240" s="6">
        <f>(C239+C240)/2</f>
        <v>-9.75</v>
      </c>
      <c r="E240" s="9"/>
      <c r="F240" s="5" t="e">
        <f t="shared" si="60"/>
        <v>#DIV/0!</v>
      </c>
      <c r="G240" s="39" t="e">
        <f t="shared" si="61"/>
        <v>#DIV/0!</v>
      </c>
      <c r="H240" s="39" t="e">
        <f t="shared" si="62"/>
        <v>#DIV/0!</v>
      </c>
      <c r="I240" s="40" t="e">
        <f t="shared" si="63"/>
        <v>#DIV/0!</v>
      </c>
      <c r="J240" s="26"/>
      <c r="K240" s="26"/>
      <c r="L240" s="26"/>
      <c r="M240" s="26"/>
      <c r="N240" s="26"/>
      <c r="O240" s="26"/>
      <c r="P240" s="26"/>
      <c r="Q240" s="26"/>
      <c r="R240" s="26"/>
      <c r="S240" s="26"/>
      <c r="T240" s="26"/>
      <c r="U240" s="26"/>
      <c r="V240" s="26"/>
      <c r="W240" s="26"/>
      <c r="X240" s="26"/>
    </row>
    <row r="241" spans="1:24" hidden="1">
      <c r="A241" s="26"/>
      <c r="B241" s="26"/>
      <c r="C241" s="38">
        <f t="shared" si="64"/>
        <v>-9</v>
      </c>
      <c r="D241" s="6">
        <f>(C240+C241)/2</f>
        <v>-9.25</v>
      </c>
      <c r="E241" s="9"/>
      <c r="F241" s="5" t="e">
        <f t="shared" si="60"/>
        <v>#DIV/0!</v>
      </c>
      <c r="G241" s="39" t="e">
        <f t="shared" si="61"/>
        <v>#DIV/0!</v>
      </c>
      <c r="H241" s="39" t="e">
        <f t="shared" si="62"/>
        <v>#DIV/0!</v>
      </c>
      <c r="I241" s="40" t="e">
        <f t="shared" si="63"/>
        <v>#DIV/0!</v>
      </c>
      <c r="J241" s="26"/>
      <c r="K241" s="26"/>
      <c r="L241" s="26"/>
      <c r="M241" s="26"/>
      <c r="N241" s="26"/>
      <c r="O241" s="26"/>
      <c r="P241" s="26"/>
      <c r="Q241" s="26"/>
      <c r="R241" s="26"/>
      <c r="S241" s="26"/>
      <c r="T241" s="26"/>
      <c r="U241" s="26"/>
      <c r="V241" s="26"/>
      <c r="W241" s="26"/>
      <c r="X241" s="26"/>
    </row>
    <row r="242" spans="1:24" hidden="1">
      <c r="A242" s="26"/>
      <c r="B242" s="26"/>
      <c r="C242" s="38">
        <f t="shared" si="64"/>
        <v>-8.5</v>
      </c>
      <c r="D242" s="6">
        <f t="shared" ref="D242:D269" si="65">(C241+C242)/2</f>
        <v>-8.75</v>
      </c>
      <c r="E242" s="9"/>
      <c r="F242" s="5" t="e">
        <f t="shared" si="60"/>
        <v>#DIV/0!</v>
      </c>
      <c r="G242" s="39" t="e">
        <f t="shared" si="61"/>
        <v>#DIV/0!</v>
      </c>
      <c r="H242" s="39" t="e">
        <f t="shared" si="62"/>
        <v>#DIV/0!</v>
      </c>
      <c r="I242" s="40" t="e">
        <f t="shared" si="63"/>
        <v>#DIV/0!</v>
      </c>
      <c r="J242" s="26"/>
      <c r="K242" s="26"/>
      <c r="L242" s="26"/>
      <c r="M242" s="26"/>
      <c r="N242" s="26"/>
      <c r="O242" s="26"/>
      <c r="P242" s="26"/>
      <c r="Q242" s="26"/>
      <c r="R242" s="26"/>
      <c r="S242" s="26"/>
      <c r="T242" s="26"/>
      <c r="U242" s="26"/>
      <c r="V242" s="26"/>
      <c r="W242" s="26"/>
      <c r="X242" s="26"/>
    </row>
    <row r="243" spans="1:24" hidden="1">
      <c r="A243" s="26"/>
      <c r="B243" s="26"/>
      <c r="C243" s="38">
        <f t="shared" si="64"/>
        <v>-8</v>
      </c>
      <c r="D243" s="6">
        <f t="shared" si="65"/>
        <v>-8.25</v>
      </c>
      <c r="E243" s="9"/>
      <c r="F243" s="5" t="e">
        <f t="shared" si="60"/>
        <v>#DIV/0!</v>
      </c>
      <c r="G243" s="39" t="e">
        <f t="shared" si="61"/>
        <v>#DIV/0!</v>
      </c>
      <c r="H243" s="39" t="e">
        <f t="shared" si="62"/>
        <v>#DIV/0!</v>
      </c>
      <c r="I243" s="40" t="e">
        <f t="shared" si="63"/>
        <v>#DIV/0!</v>
      </c>
      <c r="J243" s="26"/>
      <c r="K243" s="26"/>
      <c r="L243" s="26"/>
      <c r="M243" s="26"/>
      <c r="N243" s="26"/>
      <c r="O243" s="26"/>
      <c r="P243" s="26"/>
      <c r="Q243" s="26"/>
      <c r="R243" s="26"/>
      <c r="S243" s="26"/>
      <c r="T243" s="26"/>
      <c r="U243" s="26"/>
      <c r="V243" s="26"/>
      <c r="W243" s="26"/>
      <c r="X243" s="26"/>
    </row>
    <row r="244" spans="1:24" hidden="1">
      <c r="A244" s="26"/>
      <c r="B244" s="26"/>
      <c r="C244" s="38">
        <f t="shared" si="64"/>
        <v>-7.5</v>
      </c>
      <c r="D244" s="6">
        <f t="shared" si="65"/>
        <v>-7.75</v>
      </c>
      <c r="E244" s="9"/>
      <c r="F244" s="5" t="e">
        <f t="shared" si="60"/>
        <v>#DIV/0!</v>
      </c>
      <c r="G244" s="39" t="e">
        <f t="shared" si="61"/>
        <v>#DIV/0!</v>
      </c>
      <c r="H244" s="39" t="e">
        <f t="shared" si="62"/>
        <v>#DIV/0!</v>
      </c>
      <c r="I244" s="40" t="e">
        <f t="shared" si="63"/>
        <v>#DIV/0!</v>
      </c>
      <c r="J244" s="26"/>
      <c r="K244" s="26"/>
      <c r="L244" s="26"/>
      <c r="M244" s="26"/>
      <c r="N244" s="26"/>
      <c r="O244" s="26"/>
      <c r="P244" s="26"/>
      <c r="Q244" s="26"/>
      <c r="R244" s="26"/>
      <c r="S244" s="26"/>
      <c r="T244" s="26"/>
      <c r="U244" s="26"/>
      <c r="V244" s="26"/>
      <c r="W244" s="26"/>
      <c r="X244" s="26"/>
    </row>
    <row r="245" spans="1:24" hidden="1">
      <c r="A245" s="26"/>
      <c r="B245" s="26"/>
      <c r="C245" s="38">
        <f t="shared" si="64"/>
        <v>-7</v>
      </c>
      <c r="D245" s="6">
        <f t="shared" si="65"/>
        <v>-7.25</v>
      </c>
      <c r="E245" s="9"/>
      <c r="F245" s="5" t="e">
        <f t="shared" si="60"/>
        <v>#DIV/0!</v>
      </c>
      <c r="G245" s="39" t="e">
        <f t="shared" si="61"/>
        <v>#DIV/0!</v>
      </c>
      <c r="H245" s="39" t="e">
        <f t="shared" si="62"/>
        <v>#DIV/0!</v>
      </c>
      <c r="I245" s="40" t="e">
        <f t="shared" si="63"/>
        <v>#DIV/0!</v>
      </c>
      <c r="J245" s="26"/>
      <c r="K245" s="26"/>
      <c r="L245" s="26"/>
      <c r="M245" s="26"/>
      <c r="N245" s="26"/>
      <c r="O245" s="26"/>
      <c r="P245" s="26"/>
      <c r="Q245" s="26"/>
      <c r="R245" s="26"/>
      <c r="S245" s="26"/>
      <c r="T245" s="26"/>
      <c r="U245" s="26"/>
      <c r="V245" s="26"/>
      <c r="W245" s="26"/>
      <c r="X245" s="26"/>
    </row>
    <row r="246" spans="1:24" hidden="1">
      <c r="A246" s="26"/>
      <c r="B246" s="26"/>
      <c r="C246" s="38">
        <f t="shared" si="64"/>
        <v>-6.5</v>
      </c>
      <c r="D246" s="6">
        <f t="shared" si="65"/>
        <v>-6.75</v>
      </c>
      <c r="E246" s="9"/>
      <c r="F246" s="5" t="e">
        <f t="shared" si="60"/>
        <v>#DIV/0!</v>
      </c>
      <c r="G246" s="39" t="e">
        <f t="shared" si="61"/>
        <v>#DIV/0!</v>
      </c>
      <c r="H246" s="39" t="e">
        <f t="shared" si="62"/>
        <v>#DIV/0!</v>
      </c>
      <c r="I246" s="40" t="e">
        <f t="shared" si="63"/>
        <v>#DIV/0!</v>
      </c>
      <c r="J246" s="26"/>
      <c r="K246" s="26"/>
      <c r="L246" s="26"/>
      <c r="M246" s="26"/>
      <c r="N246" s="26"/>
      <c r="O246" s="26"/>
      <c r="P246" s="26"/>
      <c r="Q246" s="26"/>
      <c r="R246" s="26"/>
      <c r="S246" s="26"/>
      <c r="T246" s="26"/>
      <c r="U246" s="26"/>
      <c r="V246" s="26"/>
      <c r="W246" s="26"/>
      <c r="X246" s="26"/>
    </row>
    <row r="247" spans="1:24" hidden="1">
      <c r="A247" s="26"/>
      <c r="B247" s="26"/>
      <c r="C247" s="38">
        <f t="shared" si="64"/>
        <v>-6</v>
      </c>
      <c r="D247" s="6">
        <f t="shared" si="65"/>
        <v>-6.25</v>
      </c>
      <c r="E247" s="9"/>
      <c r="F247" s="5" t="e">
        <f t="shared" si="60"/>
        <v>#DIV/0!</v>
      </c>
      <c r="G247" s="39" t="e">
        <f t="shared" si="61"/>
        <v>#DIV/0!</v>
      </c>
      <c r="H247" s="39" t="e">
        <f t="shared" si="62"/>
        <v>#DIV/0!</v>
      </c>
      <c r="I247" s="40" t="e">
        <f t="shared" si="63"/>
        <v>#DIV/0!</v>
      </c>
      <c r="J247" s="26"/>
      <c r="K247" s="26"/>
      <c r="L247" s="26"/>
      <c r="M247" s="26"/>
      <c r="N247" s="26"/>
      <c r="O247" s="26"/>
      <c r="P247" s="26"/>
      <c r="Q247" s="26"/>
      <c r="R247" s="26"/>
      <c r="S247" s="26"/>
      <c r="T247" s="26"/>
      <c r="U247" s="26"/>
      <c r="V247" s="26"/>
      <c r="W247" s="26"/>
      <c r="X247" s="26"/>
    </row>
    <row r="248" spans="1:24" hidden="1">
      <c r="A248" s="26"/>
      <c r="B248" s="26"/>
      <c r="C248" s="38">
        <f t="shared" si="64"/>
        <v>-5.5</v>
      </c>
      <c r="D248" s="6">
        <f t="shared" si="65"/>
        <v>-5.75</v>
      </c>
      <c r="E248" s="9"/>
      <c r="F248" s="5" t="e">
        <f t="shared" si="60"/>
        <v>#DIV/0!</v>
      </c>
      <c r="G248" s="39" t="e">
        <f t="shared" si="61"/>
        <v>#DIV/0!</v>
      </c>
      <c r="H248" s="39" t="e">
        <f t="shared" si="62"/>
        <v>#DIV/0!</v>
      </c>
      <c r="I248" s="40" t="e">
        <f t="shared" si="63"/>
        <v>#DIV/0!</v>
      </c>
      <c r="J248" s="26"/>
      <c r="K248" s="26"/>
      <c r="L248" s="26"/>
      <c r="M248" s="26"/>
      <c r="N248" s="26"/>
      <c r="O248" s="26"/>
      <c r="P248" s="26"/>
      <c r="Q248" s="26"/>
      <c r="R248" s="26"/>
      <c r="S248" s="26"/>
      <c r="T248" s="26"/>
      <c r="U248" s="26"/>
      <c r="V248" s="26"/>
      <c r="W248" s="26"/>
      <c r="X248" s="26"/>
    </row>
    <row r="249" spans="1:24" hidden="1">
      <c r="A249" s="26"/>
      <c r="B249" s="26"/>
      <c r="C249" s="38">
        <f t="shared" si="64"/>
        <v>-5</v>
      </c>
      <c r="D249" s="6">
        <f t="shared" si="65"/>
        <v>-5.25</v>
      </c>
      <c r="E249" s="9"/>
      <c r="F249" s="5" t="e">
        <f t="shared" si="60"/>
        <v>#DIV/0!</v>
      </c>
      <c r="G249" s="39" t="e">
        <f t="shared" si="61"/>
        <v>#DIV/0!</v>
      </c>
      <c r="H249" s="39" t="e">
        <f t="shared" si="62"/>
        <v>#DIV/0!</v>
      </c>
      <c r="I249" s="40" t="e">
        <f t="shared" si="63"/>
        <v>#DIV/0!</v>
      </c>
      <c r="J249" s="26"/>
      <c r="K249" s="26"/>
      <c r="L249" s="26"/>
      <c r="M249" s="26"/>
      <c r="N249" s="26"/>
      <c r="O249" s="26"/>
      <c r="P249" s="26"/>
      <c r="Q249" s="26"/>
      <c r="R249" s="26"/>
      <c r="S249" s="26"/>
      <c r="T249" s="26"/>
      <c r="U249" s="26"/>
      <c r="V249" s="26"/>
      <c r="W249" s="26"/>
      <c r="X249" s="26"/>
    </row>
    <row r="250" spans="1:24" hidden="1">
      <c r="A250" s="26"/>
      <c r="B250" s="26"/>
      <c r="C250" s="38">
        <f t="shared" si="64"/>
        <v>-4.5</v>
      </c>
      <c r="D250" s="6">
        <f t="shared" si="65"/>
        <v>-4.75</v>
      </c>
      <c r="E250" s="9"/>
      <c r="F250" s="5" t="e">
        <f t="shared" si="60"/>
        <v>#DIV/0!</v>
      </c>
      <c r="G250" s="39" t="e">
        <f t="shared" si="61"/>
        <v>#DIV/0!</v>
      </c>
      <c r="H250" s="39" t="e">
        <f t="shared" si="62"/>
        <v>#DIV/0!</v>
      </c>
      <c r="I250" s="40" t="e">
        <f t="shared" si="63"/>
        <v>#DIV/0!</v>
      </c>
      <c r="J250" s="26"/>
      <c r="K250" s="26"/>
      <c r="L250" s="26"/>
      <c r="M250" s="26"/>
      <c r="N250" s="26"/>
      <c r="O250" s="26"/>
      <c r="P250" s="26"/>
      <c r="Q250" s="26"/>
      <c r="R250" s="26"/>
      <c r="S250" s="26"/>
      <c r="T250" s="26"/>
      <c r="U250" s="26"/>
      <c r="V250" s="26"/>
      <c r="W250" s="26"/>
      <c r="X250" s="26"/>
    </row>
    <row r="251" spans="1:24" hidden="1">
      <c r="A251" s="26"/>
      <c r="B251" s="26"/>
      <c r="C251" s="38">
        <f t="shared" si="64"/>
        <v>-4</v>
      </c>
      <c r="D251" s="6">
        <f t="shared" si="65"/>
        <v>-4.25</v>
      </c>
      <c r="E251" s="9"/>
      <c r="F251" s="5" t="e">
        <f t="shared" si="60"/>
        <v>#DIV/0!</v>
      </c>
      <c r="G251" s="39" t="e">
        <f t="shared" si="61"/>
        <v>#DIV/0!</v>
      </c>
      <c r="H251" s="39" t="e">
        <f t="shared" si="62"/>
        <v>#DIV/0!</v>
      </c>
      <c r="I251" s="40" t="e">
        <f t="shared" si="63"/>
        <v>#DIV/0!</v>
      </c>
      <c r="J251" s="26"/>
      <c r="K251" s="26"/>
      <c r="L251" s="26"/>
      <c r="M251" s="26"/>
      <c r="N251" s="26"/>
      <c r="O251" s="26"/>
      <c r="P251" s="26"/>
      <c r="Q251" s="26"/>
      <c r="R251" s="26"/>
      <c r="S251" s="26"/>
      <c r="T251" s="26"/>
      <c r="U251" s="26"/>
      <c r="V251" s="26"/>
      <c r="W251" s="26"/>
      <c r="X251" s="26"/>
    </row>
    <row r="252" spans="1:24" hidden="1">
      <c r="A252" s="26"/>
      <c r="B252" s="26"/>
      <c r="C252" s="38">
        <f t="shared" si="64"/>
        <v>-3.5</v>
      </c>
      <c r="D252" s="6">
        <f t="shared" si="65"/>
        <v>-3.75</v>
      </c>
      <c r="E252" s="9"/>
      <c r="F252" s="5" t="e">
        <f t="shared" si="60"/>
        <v>#DIV/0!</v>
      </c>
      <c r="G252" s="39" t="e">
        <f t="shared" si="61"/>
        <v>#DIV/0!</v>
      </c>
      <c r="H252" s="39" t="e">
        <f t="shared" si="62"/>
        <v>#DIV/0!</v>
      </c>
      <c r="I252" s="40" t="e">
        <f t="shared" si="63"/>
        <v>#DIV/0!</v>
      </c>
      <c r="J252" s="26"/>
      <c r="K252" s="26"/>
      <c r="L252" s="26"/>
      <c r="M252" s="26"/>
      <c r="N252" s="26"/>
      <c r="O252" s="26"/>
      <c r="P252" s="26"/>
      <c r="Q252" s="26"/>
      <c r="R252" s="26"/>
      <c r="S252" s="26"/>
      <c r="T252" s="26"/>
      <c r="U252" s="26"/>
      <c r="V252" s="26"/>
      <c r="W252" s="26"/>
      <c r="X252" s="26"/>
    </row>
    <row r="253" spans="1:24" hidden="1">
      <c r="A253" s="26"/>
      <c r="B253" s="26"/>
      <c r="C253" s="38">
        <f t="shared" si="64"/>
        <v>-3</v>
      </c>
      <c r="D253" s="6">
        <f t="shared" si="65"/>
        <v>-3.25</v>
      </c>
      <c r="E253" s="9"/>
      <c r="F253" s="5" t="e">
        <f t="shared" si="60"/>
        <v>#DIV/0!</v>
      </c>
      <c r="G253" s="39" t="e">
        <f t="shared" si="61"/>
        <v>#DIV/0!</v>
      </c>
      <c r="H253" s="39" t="e">
        <f t="shared" si="62"/>
        <v>#DIV/0!</v>
      </c>
      <c r="I253" s="40" t="e">
        <f t="shared" si="63"/>
        <v>#DIV/0!</v>
      </c>
      <c r="J253" s="26"/>
      <c r="K253" s="26"/>
      <c r="L253" s="26"/>
      <c r="M253" s="26"/>
      <c r="N253" s="26"/>
      <c r="O253" s="26"/>
      <c r="P253" s="26"/>
      <c r="Q253" s="26"/>
      <c r="R253" s="26"/>
      <c r="S253" s="26"/>
      <c r="T253" s="26"/>
      <c r="U253" s="26"/>
      <c r="V253" s="26"/>
      <c r="W253" s="26"/>
      <c r="X253" s="26"/>
    </row>
    <row r="254" spans="1:24" hidden="1">
      <c r="A254" s="26"/>
      <c r="B254" s="26"/>
      <c r="C254" s="38">
        <f t="shared" si="64"/>
        <v>-2.5</v>
      </c>
      <c r="D254" s="6">
        <f t="shared" si="65"/>
        <v>-2.75</v>
      </c>
      <c r="E254" s="9"/>
      <c r="F254" s="5" t="e">
        <f t="shared" si="60"/>
        <v>#DIV/0!</v>
      </c>
      <c r="G254" s="39" t="e">
        <f t="shared" si="61"/>
        <v>#DIV/0!</v>
      </c>
      <c r="H254" s="39" t="e">
        <f t="shared" si="62"/>
        <v>#DIV/0!</v>
      </c>
      <c r="I254" s="40" t="e">
        <f t="shared" si="63"/>
        <v>#DIV/0!</v>
      </c>
      <c r="J254" s="26"/>
      <c r="K254" s="26"/>
      <c r="L254" s="26"/>
      <c r="M254" s="26"/>
      <c r="N254" s="26"/>
      <c r="O254" s="26"/>
      <c r="P254" s="26"/>
      <c r="Q254" s="26"/>
      <c r="R254" s="26"/>
      <c r="S254" s="26"/>
      <c r="T254" s="26"/>
      <c r="U254" s="26"/>
      <c r="V254" s="26"/>
      <c r="W254" s="26"/>
      <c r="X254" s="26"/>
    </row>
    <row r="255" spans="1:24" hidden="1">
      <c r="A255" s="26"/>
      <c r="B255" s="26"/>
      <c r="C255" s="38">
        <f t="shared" si="64"/>
        <v>-2</v>
      </c>
      <c r="D255" s="6">
        <f t="shared" si="65"/>
        <v>-2.25</v>
      </c>
      <c r="E255" s="9"/>
      <c r="F255" s="5" t="e">
        <f t="shared" si="60"/>
        <v>#DIV/0!</v>
      </c>
      <c r="G255" s="39" t="e">
        <f t="shared" si="61"/>
        <v>#DIV/0!</v>
      </c>
      <c r="H255" s="39" t="e">
        <f t="shared" si="62"/>
        <v>#DIV/0!</v>
      </c>
      <c r="I255" s="40" t="e">
        <f t="shared" si="63"/>
        <v>#DIV/0!</v>
      </c>
      <c r="J255" s="26"/>
      <c r="K255" s="26"/>
      <c r="L255" s="26"/>
      <c r="M255" s="26"/>
      <c r="N255" s="26"/>
      <c r="O255" s="26"/>
      <c r="P255" s="26"/>
      <c r="Q255" s="26"/>
      <c r="R255" s="26"/>
      <c r="S255" s="26"/>
      <c r="T255" s="26"/>
      <c r="U255" s="26"/>
      <c r="V255" s="26"/>
      <c r="W255" s="26"/>
      <c r="X255" s="26"/>
    </row>
    <row r="256" spans="1:24" hidden="1">
      <c r="A256" s="26"/>
      <c r="B256" s="26"/>
      <c r="C256" s="38">
        <f t="shared" si="64"/>
        <v>-1.5</v>
      </c>
      <c r="D256" s="6">
        <f t="shared" si="65"/>
        <v>-1.75</v>
      </c>
      <c r="E256" s="9"/>
      <c r="F256" s="5" t="e">
        <f t="shared" si="60"/>
        <v>#DIV/0!</v>
      </c>
      <c r="G256" s="39" t="e">
        <f t="shared" si="61"/>
        <v>#DIV/0!</v>
      </c>
      <c r="H256" s="39" t="e">
        <f t="shared" si="62"/>
        <v>#DIV/0!</v>
      </c>
      <c r="I256" s="40" t="e">
        <f t="shared" si="63"/>
        <v>#DIV/0!</v>
      </c>
      <c r="J256" s="26"/>
      <c r="K256" s="26"/>
      <c r="L256" s="26"/>
      <c r="M256" s="26"/>
      <c r="N256" s="26"/>
      <c r="O256" s="26"/>
      <c r="P256" s="26"/>
      <c r="Q256" s="26"/>
      <c r="R256" s="26"/>
      <c r="S256" s="26"/>
      <c r="T256" s="26"/>
      <c r="U256" s="26"/>
      <c r="V256" s="26"/>
      <c r="W256" s="26"/>
      <c r="X256" s="26"/>
    </row>
    <row r="257" spans="1:24" hidden="1">
      <c r="A257" s="26"/>
      <c r="B257" s="26"/>
      <c r="C257" s="38">
        <f t="shared" si="64"/>
        <v>-1</v>
      </c>
      <c r="D257" s="6">
        <f t="shared" si="65"/>
        <v>-1.25</v>
      </c>
      <c r="E257" s="9"/>
      <c r="F257" s="5" t="e">
        <f t="shared" si="60"/>
        <v>#DIV/0!</v>
      </c>
      <c r="G257" s="39" t="e">
        <f t="shared" si="61"/>
        <v>#DIV/0!</v>
      </c>
      <c r="H257" s="39" t="e">
        <f t="shared" si="62"/>
        <v>#DIV/0!</v>
      </c>
      <c r="I257" s="40" t="e">
        <f t="shared" si="63"/>
        <v>#DIV/0!</v>
      </c>
      <c r="J257" s="26"/>
      <c r="K257" s="26"/>
      <c r="L257" s="26"/>
      <c r="M257" s="26"/>
      <c r="N257" s="26"/>
      <c r="O257" s="26"/>
      <c r="P257" s="26"/>
      <c r="Q257" s="26"/>
      <c r="R257" s="26"/>
      <c r="S257" s="26"/>
      <c r="T257" s="26"/>
      <c r="U257" s="26"/>
      <c r="V257" s="26"/>
      <c r="W257" s="26"/>
      <c r="X257" s="26"/>
    </row>
    <row r="258" spans="1:24" hidden="1">
      <c r="A258" s="26"/>
      <c r="B258" s="26"/>
      <c r="C258" s="38">
        <f t="shared" si="64"/>
        <v>-0.5</v>
      </c>
      <c r="D258" s="6">
        <f t="shared" si="65"/>
        <v>-0.75</v>
      </c>
      <c r="E258" s="9"/>
      <c r="F258" s="5" t="e">
        <f t="shared" si="60"/>
        <v>#DIV/0!</v>
      </c>
      <c r="G258" s="39" t="e">
        <f t="shared" si="61"/>
        <v>#DIV/0!</v>
      </c>
      <c r="H258" s="39" t="e">
        <f t="shared" si="62"/>
        <v>#DIV/0!</v>
      </c>
      <c r="I258" s="40" t="e">
        <f t="shared" si="63"/>
        <v>#DIV/0!</v>
      </c>
      <c r="J258" s="26"/>
      <c r="K258" s="26"/>
      <c r="L258" s="26"/>
      <c r="M258" s="26"/>
      <c r="N258" s="26"/>
      <c r="O258" s="26"/>
      <c r="P258" s="26"/>
      <c r="Q258" s="26"/>
      <c r="R258" s="26"/>
      <c r="S258" s="26"/>
      <c r="T258" s="26"/>
      <c r="U258" s="26"/>
      <c r="V258" s="26"/>
      <c r="W258" s="26"/>
      <c r="X258" s="26"/>
    </row>
    <row r="259" spans="1:24" hidden="1">
      <c r="A259" s="26"/>
      <c r="B259" s="26"/>
      <c r="C259" s="38">
        <f t="shared" si="64"/>
        <v>0</v>
      </c>
      <c r="D259" s="6">
        <f t="shared" si="65"/>
        <v>-0.25</v>
      </c>
      <c r="E259" s="9"/>
      <c r="F259" s="5" t="e">
        <f t="shared" si="60"/>
        <v>#DIV/0!</v>
      </c>
      <c r="G259" s="39" t="e">
        <f t="shared" si="61"/>
        <v>#DIV/0!</v>
      </c>
      <c r="H259" s="39" t="e">
        <f t="shared" si="62"/>
        <v>#DIV/0!</v>
      </c>
      <c r="I259" s="40" t="e">
        <f t="shared" si="63"/>
        <v>#DIV/0!</v>
      </c>
      <c r="J259" s="26"/>
      <c r="K259" s="26"/>
      <c r="L259" s="26"/>
      <c r="M259" s="26"/>
      <c r="N259" s="26"/>
      <c r="O259" s="26"/>
      <c r="P259" s="26"/>
      <c r="Q259" s="26"/>
      <c r="R259" s="26"/>
      <c r="S259" s="26"/>
      <c r="T259" s="26"/>
      <c r="U259" s="26"/>
      <c r="V259" s="26"/>
      <c r="W259" s="26"/>
      <c r="X259" s="26"/>
    </row>
    <row r="260" spans="1:24" hidden="1">
      <c r="A260" s="26"/>
      <c r="B260" s="26"/>
      <c r="C260" s="38">
        <f t="shared" si="64"/>
        <v>0.5</v>
      </c>
      <c r="D260" s="6">
        <f t="shared" si="65"/>
        <v>0.25</v>
      </c>
      <c r="E260" s="9"/>
      <c r="F260" s="5" t="e">
        <f t="shared" si="60"/>
        <v>#DIV/0!</v>
      </c>
      <c r="G260" s="39" t="e">
        <f t="shared" si="61"/>
        <v>#DIV/0!</v>
      </c>
      <c r="H260" s="39" t="e">
        <f t="shared" si="62"/>
        <v>#DIV/0!</v>
      </c>
      <c r="I260" s="40" t="e">
        <f t="shared" si="63"/>
        <v>#DIV/0!</v>
      </c>
      <c r="J260" s="26"/>
      <c r="K260" s="26"/>
      <c r="L260" s="26"/>
      <c r="M260" s="26"/>
      <c r="N260" s="26"/>
      <c r="O260" s="26"/>
      <c r="P260" s="26"/>
      <c r="Q260" s="26"/>
      <c r="R260" s="26"/>
      <c r="S260" s="26"/>
      <c r="T260" s="26"/>
      <c r="U260" s="26"/>
      <c r="V260" s="26"/>
      <c r="W260" s="26"/>
      <c r="X260" s="26"/>
    </row>
    <row r="261" spans="1:24" hidden="1">
      <c r="A261" s="26"/>
      <c r="B261" s="26"/>
      <c r="C261" s="38">
        <f t="shared" si="64"/>
        <v>1</v>
      </c>
      <c r="D261" s="6">
        <f t="shared" si="65"/>
        <v>0.75</v>
      </c>
      <c r="E261" s="9"/>
      <c r="F261" s="5" t="e">
        <f t="shared" si="60"/>
        <v>#DIV/0!</v>
      </c>
      <c r="G261" s="39" t="e">
        <f t="shared" si="61"/>
        <v>#DIV/0!</v>
      </c>
      <c r="H261" s="39" t="e">
        <f t="shared" si="62"/>
        <v>#DIV/0!</v>
      </c>
      <c r="I261" s="40" t="e">
        <f t="shared" si="63"/>
        <v>#DIV/0!</v>
      </c>
      <c r="J261" s="26"/>
      <c r="K261" s="26"/>
      <c r="L261" s="26"/>
      <c r="M261" s="26"/>
      <c r="N261" s="26"/>
      <c r="O261" s="26"/>
      <c r="P261" s="26"/>
      <c r="Q261" s="26"/>
      <c r="R261" s="26"/>
      <c r="S261" s="26"/>
      <c r="T261" s="26"/>
      <c r="U261" s="26"/>
      <c r="V261" s="26"/>
      <c r="W261" s="26"/>
      <c r="X261" s="26"/>
    </row>
    <row r="262" spans="1:24" hidden="1">
      <c r="A262" s="26"/>
      <c r="B262" s="26"/>
      <c r="C262" s="38">
        <f t="shared" si="64"/>
        <v>1.5</v>
      </c>
      <c r="D262" s="6">
        <f t="shared" si="65"/>
        <v>1.25</v>
      </c>
      <c r="E262" s="9"/>
      <c r="F262" s="5" t="e">
        <f t="shared" si="60"/>
        <v>#DIV/0!</v>
      </c>
      <c r="G262" s="39" t="e">
        <f t="shared" si="61"/>
        <v>#DIV/0!</v>
      </c>
      <c r="H262" s="39" t="e">
        <f t="shared" si="62"/>
        <v>#DIV/0!</v>
      </c>
      <c r="I262" s="40" t="e">
        <f t="shared" si="63"/>
        <v>#DIV/0!</v>
      </c>
      <c r="J262" s="26"/>
      <c r="K262" s="26"/>
      <c r="L262" s="26"/>
      <c r="M262" s="26"/>
      <c r="N262" s="26"/>
      <c r="O262" s="26"/>
      <c r="P262" s="26"/>
      <c r="Q262" s="26"/>
      <c r="R262" s="26"/>
      <c r="S262" s="26"/>
      <c r="T262" s="26"/>
      <c r="U262" s="26"/>
      <c r="V262" s="26"/>
      <c r="W262" s="26"/>
      <c r="X262" s="26"/>
    </row>
    <row r="263" spans="1:24" hidden="1">
      <c r="A263" s="26"/>
      <c r="B263" s="26"/>
      <c r="C263" s="38">
        <f t="shared" si="64"/>
        <v>2</v>
      </c>
      <c r="D263" s="6">
        <f t="shared" si="65"/>
        <v>1.75</v>
      </c>
      <c r="E263" s="9"/>
      <c r="F263" s="5" t="e">
        <f t="shared" si="60"/>
        <v>#DIV/0!</v>
      </c>
      <c r="G263" s="39" t="e">
        <f t="shared" si="61"/>
        <v>#DIV/0!</v>
      </c>
      <c r="H263" s="39" t="e">
        <f t="shared" si="62"/>
        <v>#DIV/0!</v>
      </c>
      <c r="I263" s="40" t="e">
        <f t="shared" si="63"/>
        <v>#DIV/0!</v>
      </c>
      <c r="J263" s="26"/>
      <c r="K263" s="26"/>
      <c r="L263" s="26"/>
      <c r="M263" s="26"/>
      <c r="N263" s="26"/>
      <c r="O263" s="26"/>
      <c r="P263" s="26"/>
      <c r="Q263" s="26"/>
      <c r="R263" s="26"/>
      <c r="S263" s="26"/>
      <c r="T263" s="26"/>
      <c r="U263" s="26"/>
      <c r="V263" s="26"/>
      <c r="W263" s="26"/>
      <c r="X263" s="26"/>
    </row>
    <row r="264" spans="1:24" hidden="1">
      <c r="A264" s="26"/>
      <c r="B264" s="26"/>
      <c r="C264" s="38">
        <f t="shared" si="64"/>
        <v>2.5</v>
      </c>
      <c r="D264" s="6">
        <f t="shared" si="65"/>
        <v>2.25</v>
      </c>
      <c r="E264" s="9"/>
      <c r="F264" s="5" t="e">
        <f t="shared" si="60"/>
        <v>#DIV/0!</v>
      </c>
      <c r="G264" s="39" t="e">
        <f t="shared" si="61"/>
        <v>#DIV/0!</v>
      </c>
      <c r="H264" s="39" t="e">
        <f t="shared" si="62"/>
        <v>#DIV/0!</v>
      </c>
      <c r="I264" s="40" t="e">
        <f t="shared" si="63"/>
        <v>#DIV/0!</v>
      </c>
      <c r="J264" s="26"/>
      <c r="K264" s="26"/>
      <c r="L264" s="26"/>
      <c r="M264" s="26"/>
      <c r="N264" s="26"/>
      <c r="O264" s="26"/>
      <c r="P264" s="26"/>
      <c r="Q264" s="26"/>
      <c r="R264" s="26"/>
      <c r="S264" s="26"/>
      <c r="T264" s="26"/>
      <c r="U264" s="26"/>
      <c r="V264" s="26"/>
      <c r="W264" s="26"/>
      <c r="X264" s="26"/>
    </row>
    <row r="265" spans="1:24" hidden="1">
      <c r="A265" s="26"/>
      <c r="B265" s="26"/>
      <c r="C265" s="38">
        <f t="shared" si="64"/>
        <v>3</v>
      </c>
      <c r="D265" s="6">
        <f t="shared" si="65"/>
        <v>2.75</v>
      </c>
      <c r="E265" s="9"/>
      <c r="F265" s="5" t="e">
        <f t="shared" si="60"/>
        <v>#DIV/0!</v>
      </c>
      <c r="G265" s="39" t="e">
        <f t="shared" si="61"/>
        <v>#DIV/0!</v>
      </c>
      <c r="H265" s="39" t="e">
        <f t="shared" si="62"/>
        <v>#DIV/0!</v>
      </c>
      <c r="I265" s="40" t="e">
        <f t="shared" si="63"/>
        <v>#DIV/0!</v>
      </c>
      <c r="J265" s="26"/>
      <c r="K265" s="26"/>
      <c r="L265" s="26"/>
      <c r="M265" s="26"/>
      <c r="N265" s="26"/>
      <c r="O265" s="26"/>
      <c r="P265" s="26"/>
      <c r="Q265" s="26"/>
      <c r="R265" s="26"/>
      <c r="S265" s="26"/>
      <c r="T265" s="26"/>
      <c r="U265" s="26"/>
      <c r="V265" s="26"/>
      <c r="W265" s="26"/>
      <c r="X265" s="26"/>
    </row>
    <row r="266" spans="1:24" hidden="1">
      <c r="A266" s="26"/>
      <c r="B266" s="26"/>
      <c r="C266" s="38">
        <f t="shared" si="64"/>
        <v>3.5</v>
      </c>
      <c r="D266" s="6">
        <f t="shared" si="65"/>
        <v>3.25</v>
      </c>
      <c r="E266" s="9"/>
      <c r="F266" s="5" t="e">
        <f t="shared" si="60"/>
        <v>#DIV/0!</v>
      </c>
      <c r="G266" s="39" t="e">
        <f t="shared" si="61"/>
        <v>#DIV/0!</v>
      </c>
      <c r="H266" s="39" t="e">
        <f t="shared" si="62"/>
        <v>#DIV/0!</v>
      </c>
      <c r="I266" s="40" t="e">
        <f t="shared" si="63"/>
        <v>#DIV/0!</v>
      </c>
      <c r="J266" s="26"/>
      <c r="K266" s="26"/>
      <c r="L266" s="26"/>
      <c r="M266" s="26"/>
      <c r="N266" s="26"/>
      <c r="O266" s="26"/>
      <c r="P266" s="26"/>
      <c r="Q266" s="26"/>
      <c r="R266" s="26"/>
      <c r="S266" s="26"/>
      <c r="T266" s="26"/>
      <c r="U266" s="26"/>
      <c r="V266" s="26"/>
      <c r="W266" s="26"/>
      <c r="X266" s="26"/>
    </row>
    <row r="267" spans="1:24" hidden="1">
      <c r="A267" s="26"/>
      <c r="B267" s="26"/>
      <c r="C267" s="38">
        <f t="shared" si="64"/>
        <v>4</v>
      </c>
      <c r="D267" s="6">
        <f t="shared" si="65"/>
        <v>3.75</v>
      </c>
      <c r="E267" s="9"/>
      <c r="F267" s="5" t="e">
        <f t="shared" si="60"/>
        <v>#DIV/0!</v>
      </c>
      <c r="G267" s="39" t="e">
        <f t="shared" si="61"/>
        <v>#DIV/0!</v>
      </c>
      <c r="H267" s="39" t="e">
        <f t="shared" si="62"/>
        <v>#DIV/0!</v>
      </c>
      <c r="I267" s="40" t="e">
        <f t="shared" si="63"/>
        <v>#DIV/0!</v>
      </c>
      <c r="J267" s="26"/>
      <c r="K267" s="26"/>
      <c r="L267" s="26"/>
      <c r="M267" s="26"/>
      <c r="N267" s="26"/>
      <c r="O267" s="26"/>
      <c r="P267" s="26"/>
      <c r="Q267" s="26"/>
      <c r="R267" s="26"/>
      <c r="S267" s="26"/>
      <c r="T267" s="26"/>
      <c r="U267" s="26"/>
      <c r="V267" s="26"/>
      <c r="W267" s="26"/>
      <c r="X267" s="26"/>
    </row>
    <row r="268" spans="1:24" hidden="1">
      <c r="A268" s="26"/>
      <c r="B268" s="26"/>
      <c r="C268" s="38">
        <f t="shared" si="64"/>
        <v>4.5</v>
      </c>
      <c r="D268" s="6">
        <f t="shared" si="65"/>
        <v>4.25</v>
      </c>
      <c r="E268" s="9"/>
      <c r="F268" s="5" t="e">
        <f t="shared" si="60"/>
        <v>#DIV/0!</v>
      </c>
      <c r="G268" s="39" t="e">
        <f t="shared" si="61"/>
        <v>#DIV/0!</v>
      </c>
      <c r="H268" s="39" t="e">
        <f t="shared" si="62"/>
        <v>#DIV/0!</v>
      </c>
      <c r="I268" s="40" t="e">
        <f t="shared" si="63"/>
        <v>#DIV/0!</v>
      </c>
      <c r="J268" s="26"/>
      <c r="K268" s="26"/>
      <c r="L268" s="26"/>
      <c r="M268" s="26"/>
      <c r="N268" s="26"/>
      <c r="O268" s="26"/>
      <c r="P268" s="26"/>
      <c r="Q268" s="26"/>
      <c r="R268" s="26"/>
      <c r="S268" s="26"/>
      <c r="T268" s="26"/>
      <c r="U268" s="26"/>
      <c r="V268" s="26"/>
      <c r="W268" s="26"/>
      <c r="X268" s="26"/>
    </row>
    <row r="269" spans="1:24" ht="2.25" hidden="1" customHeight="1">
      <c r="A269" s="26"/>
      <c r="B269" s="26"/>
      <c r="C269" s="41">
        <f t="shared" si="64"/>
        <v>5</v>
      </c>
      <c r="D269" s="42">
        <f t="shared" si="65"/>
        <v>4.75</v>
      </c>
      <c r="E269" s="43"/>
      <c r="F269" s="5" t="e">
        <f t="shared" si="60"/>
        <v>#DIV/0!</v>
      </c>
      <c r="G269" s="39" t="e">
        <f t="shared" si="61"/>
        <v>#DIV/0!</v>
      </c>
      <c r="H269" s="39" t="e">
        <f t="shared" si="62"/>
        <v>#DIV/0!</v>
      </c>
      <c r="I269" s="40" t="e">
        <f t="shared" si="63"/>
        <v>#DIV/0!</v>
      </c>
      <c r="J269" s="26"/>
      <c r="K269" s="26"/>
      <c r="L269" s="26"/>
      <c r="M269" s="26"/>
      <c r="N269" s="26"/>
      <c r="O269" s="26"/>
      <c r="P269" s="26"/>
      <c r="Q269" s="26"/>
      <c r="R269" s="26"/>
      <c r="S269" s="26"/>
      <c r="T269" s="26"/>
      <c r="U269" s="26"/>
      <c r="V269" s="26"/>
      <c r="W269" s="26"/>
      <c r="X269" s="26"/>
    </row>
    <row r="270" spans="1:24" hidden="1">
      <c r="A270" s="26"/>
      <c r="B270" s="26"/>
      <c r="C270" s="26"/>
      <c r="D270" s="26"/>
      <c r="E270" s="65" t="e">
        <f>2^(-F270)</f>
        <v>#DIV/0!</v>
      </c>
      <c r="F270" s="66" t="e">
        <f>SUM(F239:F269)</f>
        <v>#DIV/0!</v>
      </c>
      <c r="G270" s="66" t="e">
        <f>SQRT(SUM(G239:G269))</f>
        <v>#DIV/0!</v>
      </c>
      <c r="H270" s="66" t="e">
        <f>(SUM(H239:H269))/(($G$270)^3)</f>
        <v>#DIV/0!</v>
      </c>
      <c r="I270" s="66" t="e">
        <f>(SUM(I239:I269))/(($G$270)^4)</f>
        <v>#DIV/0!</v>
      </c>
      <c r="J270" s="26"/>
      <c r="K270" s="26"/>
      <c r="L270" s="26"/>
      <c r="M270" s="26"/>
      <c r="N270" s="26"/>
      <c r="O270" s="26"/>
      <c r="P270" s="26"/>
      <c r="Q270" s="26"/>
      <c r="R270" s="26"/>
      <c r="S270" s="26"/>
      <c r="T270" s="26"/>
      <c r="U270" s="26"/>
      <c r="V270" s="26"/>
      <c r="W270" s="26"/>
      <c r="X270" s="26"/>
    </row>
    <row r="271" spans="1:24" hidden="1">
      <c r="A271" s="26"/>
      <c r="B271" s="26"/>
      <c r="C271" s="26"/>
      <c r="D271" s="26"/>
      <c r="E271" s="24" t="s">
        <v>10</v>
      </c>
      <c r="F271" s="67" t="s">
        <v>8</v>
      </c>
      <c r="G271" s="68" t="s">
        <v>9</v>
      </c>
      <c r="H271" s="68" t="s">
        <v>6</v>
      </c>
      <c r="I271" s="68" t="s">
        <v>5</v>
      </c>
      <c r="J271" s="26"/>
      <c r="K271" s="26"/>
      <c r="L271" s="26"/>
      <c r="M271" s="26"/>
      <c r="N271" s="26"/>
      <c r="O271" s="26"/>
      <c r="P271" s="26"/>
      <c r="Q271" s="26"/>
      <c r="R271" s="26"/>
      <c r="S271" s="26"/>
      <c r="T271" s="26"/>
      <c r="U271" s="26"/>
      <c r="V271" s="26"/>
      <c r="W271" s="26"/>
      <c r="X271" s="26"/>
    </row>
    <row r="272" spans="1:24">
      <c r="A272" s="26"/>
      <c r="B272" s="26"/>
      <c r="C272" s="26"/>
      <c r="D272" s="26"/>
      <c r="E272" s="26"/>
      <c r="F272" s="26"/>
      <c r="G272" s="26"/>
      <c r="H272" s="31"/>
      <c r="I272" s="26"/>
      <c r="J272" s="26"/>
      <c r="K272" s="26"/>
      <c r="L272" s="26"/>
      <c r="M272" s="26"/>
      <c r="N272" s="26"/>
      <c r="O272" s="26"/>
      <c r="P272" s="26"/>
      <c r="Q272" s="26"/>
      <c r="R272" s="26"/>
      <c r="S272" s="26"/>
      <c r="T272" s="26"/>
      <c r="U272" s="26"/>
      <c r="V272" s="26"/>
      <c r="W272" s="26"/>
      <c r="X272" s="26"/>
    </row>
    <row r="273" spans="1:24">
      <c r="A273" s="26"/>
      <c r="B273" s="26"/>
      <c r="C273" s="26"/>
      <c r="D273" s="26"/>
      <c r="E273" s="26"/>
      <c r="F273" s="26"/>
      <c r="G273" s="31"/>
      <c r="H273" s="26"/>
      <c r="I273" s="26"/>
      <c r="J273" s="26"/>
      <c r="K273" s="26"/>
      <c r="L273" s="26"/>
      <c r="M273" s="26"/>
      <c r="N273" s="26"/>
      <c r="O273" s="26"/>
      <c r="P273" s="26"/>
      <c r="Q273" s="26"/>
      <c r="R273" s="26"/>
      <c r="S273" s="26"/>
      <c r="T273" s="26"/>
      <c r="U273" s="26"/>
      <c r="V273" s="26"/>
      <c r="W273" s="26"/>
      <c r="X273" s="26"/>
    </row>
    <row r="274" spans="1:24">
      <c r="A274" s="26"/>
      <c r="B274" s="26"/>
      <c r="C274" s="26"/>
      <c r="D274" s="26"/>
      <c r="E274" s="26"/>
      <c r="F274" s="26"/>
      <c r="G274" s="31"/>
      <c r="H274" s="26"/>
      <c r="I274" s="26"/>
      <c r="J274" s="26"/>
      <c r="K274" s="26"/>
      <c r="L274" s="26"/>
      <c r="M274" s="26"/>
      <c r="N274" s="26"/>
      <c r="O274" s="26"/>
      <c r="P274" s="26"/>
      <c r="Q274" s="26"/>
      <c r="R274" s="26"/>
      <c r="S274" s="26"/>
      <c r="T274" s="26"/>
      <c r="U274" s="26"/>
      <c r="V274" s="26"/>
      <c r="W274" s="26"/>
      <c r="X274" s="26"/>
    </row>
    <row r="275" spans="1:24">
      <c r="A275" s="26"/>
      <c r="B275" s="26"/>
      <c r="C275" s="26"/>
      <c r="D275" s="26"/>
      <c r="E275" s="26"/>
      <c r="F275" s="26"/>
      <c r="G275" s="31"/>
      <c r="H275" s="26"/>
      <c r="I275" s="26"/>
      <c r="J275" s="26"/>
      <c r="K275" s="26"/>
      <c r="L275" s="26"/>
      <c r="M275" s="26"/>
      <c r="N275" s="26"/>
      <c r="O275" s="26"/>
      <c r="P275" s="26"/>
      <c r="Q275" s="26"/>
      <c r="R275" s="26"/>
      <c r="S275" s="26"/>
      <c r="T275" s="26"/>
      <c r="U275" s="26"/>
      <c r="V275" s="26"/>
      <c r="W275" s="26"/>
      <c r="X275" s="26"/>
    </row>
    <row r="276" spans="1:24">
      <c r="A276" s="26"/>
      <c r="B276" s="26"/>
      <c r="C276" s="26"/>
      <c r="D276" s="26"/>
      <c r="E276" s="26"/>
      <c r="F276" s="26"/>
      <c r="G276" s="31"/>
      <c r="H276" s="26"/>
      <c r="I276" s="26"/>
      <c r="J276" s="26"/>
      <c r="K276" s="26"/>
      <c r="L276" s="26"/>
      <c r="M276" s="26"/>
      <c r="N276" s="26"/>
      <c r="O276" s="26"/>
      <c r="P276" s="26"/>
      <c r="Q276" s="26"/>
      <c r="R276" s="26"/>
      <c r="S276" s="26"/>
      <c r="T276" s="26"/>
      <c r="U276" s="26"/>
      <c r="V276" s="26"/>
      <c r="W276" s="26"/>
      <c r="X276" s="26"/>
    </row>
    <row r="277" spans="1:24">
      <c r="A277" s="26"/>
      <c r="B277" s="26"/>
      <c r="C277" s="26"/>
      <c r="D277" s="26"/>
      <c r="E277" s="26"/>
      <c r="F277" s="26"/>
      <c r="G277" s="31"/>
      <c r="H277" s="26"/>
      <c r="I277" s="26"/>
      <c r="J277" s="26"/>
      <c r="K277" s="26"/>
      <c r="L277" s="26"/>
      <c r="M277" s="26"/>
      <c r="N277" s="26"/>
      <c r="O277" s="26"/>
      <c r="P277" s="26"/>
      <c r="Q277" s="26"/>
      <c r="R277" s="26"/>
      <c r="S277" s="26"/>
      <c r="T277" s="26"/>
      <c r="U277" s="26"/>
      <c r="V277" s="26"/>
      <c r="W277" s="26"/>
      <c r="X277" s="26"/>
    </row>
    <row r="278" spans="1:24">
      <c r="A278" s="26"/>
      <c r="B278" s="26"/>
      <c r="C278" s="26"/>
      <c r="D278" s="26"/>
      <c r="E278" s="26"/>
      <c r="F278" s="26"/>
      <c r="G278" s="31"/>
      <c r="H278" s="26"/>
      <c r="I278" s="26"/>
      <c r="J278" s="26"/>
      <c r="K278" s="26"/>
      <c r="L278" s="26"/>
      <c r="M278" s="26"/>
      <c r="N278" s="26"/>
      <c r="O278" s="26"/>
      <c r="P278" s="26"/>
      <c r="Q278" s="26"/>
      <c r="R278" s="26"/>
      <c r="S278" s="26"/>
      <c r="T278" s="26"/>
      <c r="U278" s="26"/>
      <c r="V278" s="26"/>
      <c r="W278" s="26"/>
      <c r="X278" s="26"/>
    </row>
    <row r="279" spans="1:24">
      <c r="A279" s="26"/>
      <c r="B279" s="26"/>
      <c r="C279" s="26"/>
      <c r="D279" s="26"/>
      <c r="E279" s="26"/>
      <c r="F279" s="26"/>
      <c r="G279" s="31"/>
      <c r="H279" s="26"/>
      <c r="I279" s="26"/>
      <c r="J279" s="26"/>
      <c r="K279" s="26"/>
      <c r="L279" s="26"/>
      <c r="M279" s="26"/>
      <c r="N279" s="26"/>
      <c r="O279" s="26"/>
      <c r="P279" s="26"/>
      <c r="Q279" s="26"/>
      <c r="R279" s="26"/>
      <c r="S279" s="26"/>
      <c r="T279" s="26"/>
      <c r="U279" s="26"/>
      <c r="V279" s="26"/>
      <c r="W279" s="26"/>
      <c r="X279" s="26"/>
    </row>
    <row r="280" spans="1:24">
      <c r="A280" s="26"/>
      <c r="B280" s="26"/>
      <c r="C280" s="26"/>
      <c r="D280" s="26"/>
      <c r="E280" s="26"/>
      <c r="F280" s="26"/>
      <c r="G280" s="31"/>
      <c r="H280" s="26"/>
      <c r="I280" s="26"/>
      <c r="J280" s="26"/>
      <c r="K280" s="26"/>
      <c r="L280" s="26"/>
      <c r="M280" s="26"/>
      <c r="N280" s="26"/>
      <c r="O280" s="26"/>
      <c r="P280" s="26"/>
      <c r="Q280" s="26"/>
      <c r="R280" s="26"/>
      <c r="S280" s="26"/>
      <c r="T280" s="26"/>
      <c r="U280" s="26"/>
      <c r="V280" s="26"/>
      <c r="W280" s="26"/>
      <c r="X280" s="26"/>
    </row>
    <row r="281" spans="1:24">
      <c r="A281" s="26"/>
      <c r="B281" s="26"/>
      <c r="C281" s="26"/>
      <c r="D281" s="26"/>
      <c r="E281" s="26"/>
      <c r="F281" s="26"/>
      <c r="G281" s="31"/>
      <c r="H281" s="26"/>
      <c r="I281" s="26"/>
      <c r="J281" s="26"/>
      <c r="K281" s="26"/>
      <c r="L281" s="26"/>
      <c r="M281" s="26"/>
      <c r="N281" s="26"/>
      <c r="O281" s="26"/>
      <c r="P281" s="26"/>
      <c r="Q281" s="26"/>
      <c r="R281" s="26"/>
      <c r="S281" s="26"/>
      <c r="T281" s="26"/>
      <c r="U281" s="26"/>
      <c r="V281" s="26"/>
      <c r="W281" s="26"/>
      <c r="X281" s="26"/>
    </row>
    <row r="282" spans="1:24">
      <c r="A282" s="26"/>
      <c r="B282" s="26"/>
      <c r="C282" s="26"/>
      <c r="D282" s="26"/>
      <c r="E282" s="26"/>
      <c r="F282" s="26"/>
      <c r="G282" s="31"/>
      <c r="H282" s="26"/>
      <c r="I282" s="26"/>
      <c r="J282" s="26"/>
      <c r="K282" s="26"/>
      <c r="L282" s="26"/>
      <c r="M282" s="26"/>
      <c r="N282" s="26"/>
      <c r="O282" s="26"/>
      <c r="P282" s="26"/>
      <c r="Q282" s="26"/>
      <c r="R282" s="26"/>
      <c r="S282" s="26"/>
      <c r="T282" s="26"/>
      <c r="U282" s="26"/>
      <c r="V282" s="26"/>
      <c r="W282" s="26"/>
      <c r="X282" s="26"/>
    </row>
    <row r="283" spans="1:24">
      <c r="A283" s="26"/>
      <c r="B283" s="26"/>
      <c r="C283" s="26"/>
      <c r="D283" s="26"/>
      <c r="E283" s="26"/>
      <c r="F283" s="26"/>
      <c r="G283" s="31"/>
      <c r="H283" s="26"/>
      <c r="I283" s="26"/>
      <c r="J283" s="26"/>
      <c r="K283" s="26"/>
      <c r="L283" s="26"/>
      <c r="M283" s="26"/>
      <c r="N283" s="26"/>
      <c r="O283" s="26"/>
      <c r="P283" s="26"/>
      <c r="Q283" s="26"/>
      <c r="R283" s="26"/>
      <c r="S283" s="26"/>
      <c r="T283" s="26"/>
      <c r="U283" s="26"/>
      <c r="V283" s="26"/>
      <c r="W283" s="26"/>
      <c r="X283" s="26"/>
    </row>
    <row r="284" spans="1:24">
      <c r="A284" s="26"/>
      <c r="B284" s="26"/>
      <c r="C284" s="26"/>
      <c r="D284" s="26"/>
      <c r="E284" s="26"/>
      <c r="F284" s="26"/>
      <c r="G284" s="31"/>
      <c r="H284" s="26"/>
      <c r="I284" s="26"/>
      <c r="J284" s="26"/>
      <c r="K284" s="26"/>
      <c r="L284" s="26"/>
      <c r="M284" s="26"/>
      <c r="N284" s="26"/>
      <c r="O284" s="26"/>
      <c r="P284" s="26"/>
      <c r="Q284" s="26"/>
      <c r="R284" s="26"/>
      <c r="S284" s="26"/>
      <c r="T284" s="26"/>
      <c r="U284" s="26"/>
      <c r="V284" s="26"/>
      <c r="W284" s="26"/>
      <c r="X284" s="26"/>
    </row>
    <row r="285" spans="1:24">
      <c r="A285" s="26"/>
      <c r="B285" s="26"/>
      <c r="C285" s="26"/>
      <c r="D285" s="26"/>
      <c r="E285" s="26"/>
      <c r="F285" s="26"/>
      <c r="G285" s="31"/>
      <c r="H285" s="26"/>
      <c r="I285" s="26"/>
      <c r="J285" s="26"/>
      <c r="K285" s="26"/>
      <c r="L285" s="26"/>
      <c r="M285" s="26"/>
      <c r="N285" s="26"/>
      <c r="O285" s="26"/>
      <c r="P285" s="26"/>
      <c r="Q285" s="26"/>
      <c r="R285" s="26"/>
      <c r="S285" s="26"/>
      <c r="T285" s="26"/>
      <c r="U285" s="26"/>
      <c r="V285" s="26"/>
      <c r="W285" s="26"/>
      <c r="X285" s="26"/>
    </row>
    <row r="286" spans="1:24">
      <c r="A286" s="26"/>
      <c r="B286" s="26"/>
      <c r="C286" s="26"/>
      <c r="D286" s="26"/>
      <c r="E286" s="26"/>
      <c r="F286" s="26"/>
      <c r="G286" s="31"/>
      <c r="H286" s="26"/>
      <c r="I286" s="26"/>
      <c r="J286" s="26"/>
      <c r="K286" s="26"/>
      <c r="L286" s="26"/>
      <c r="M286" s="26"/>
      <c r="N286" s="26"/>
      <c r="O286" s="26"/>
      <c r="P286" s="26"/>
      <c r="Q286" s="26"/>
      <c r="R286" s="26"/>
      <c r="S286" s="26"/>
      <c r="T286" s="26"/>
      <c r="U286" s="26"/>
      <c r="V286" s="26"/>
      <c r="W286" s="26"/>
      <c r="X286" s="26"/>
    </row>
    <row r="287" spans="1:24">
      <c r="A287" s="26"/>
      <c r="B287" s="26"/>
      <c r="C287" s="26"/>
      <c r="D287" s="26"/>
      <c r="E287" s="26"/>
      <c r="F287" s="26"/>
      <c r="G287" s="31"/>
      <c r="H287" s="26"/>
      <c r="I287" s="26"/>
      <c r="J287" s="26"/>
      <c r="K287" s="26"/>
      <c r="L287" s="26"/>
      <c r="M287" s="26"/>
      <c r="N287" s="26"/>
      <c r="O287" s="26"/>
      <c r="P287" s="26"/>
      <c r="Q287" s="26"/>
      <c r="R287" s="26"/>
      <c r="S287" s="26"/>
      <c r="T287" s="26"/>
      <c r="U287" s="26"/>
      <c r="V287" s="26"/>
      <c r="W287" s="26"/>
      <c r="X287" s="26"/>
    </row>
    <row r="288" spans="1:24">
      <c r="A288" s="26"/>
      <c r="B288" s="26"/>
      <c r="C288" s="26"/>
      <c r="D288" s="26"/>
      <c r="E288" s="26"/>
      <c r="F288" s="26"/>
      <c r="G288" s="31"/>
      <c r="H288" s="26"/>
      <c r="I288" s="26"/>
      <c r="J288" s="26"/>
      <c r="K288" s="26"/>
      <c r="L288" s="26"/>
      <c r="M288" s="26"/>
      <c r="N288" s="26"/>
      <c r="O288" s="26"/>
      <c r="P288" s="26"/>
      <c r="Q288" s="26"/>
      <c r="R288" s="26"/>
      <c r="S288" s="26"/>
      <c r="T288" s="26"/>
      <c r="U288" s="26"/>
      <c r="V288" s="26"/>
      <c r="W288" s="26"/>
      <c r="X288" s="26"/>
    </row>
    <row r="289" spans="1:24">
      <c r="A289" s="26"/>
      <c r="B289" s="26"/>
      <c r="C289" s="26"/>
      <c r="D289" s="26"/>
      <c r="E289" s="26"/>
      <c r="F289" s="26"/>
      <c r="G289" s="31"/>
      <c r="H289" s="26"/>
      <c r="I289" s="26"/>
      <c r="J289" s="26"/>
      <c r="K289" s="26"/>
      <c r="L289" s="26"/>
      <c r="M289" s="26"/>
      <c r="N289" s="26"/>
      <c r="O289" s="26"/>
      <c r="P289" s="26"/>
      <c r="Q289" s="26"/>
      <c r="R289" s="26"/>
      <c r="S289" s="26"/>
      <c r="T289" s="26"/>
      <c r="U289" s="26"/>
      <c r="V289" s="26"/>
      <c r="W289" s="26"/>
      <c r="X289" s="26"/>
    </row>
    <row r="290" spans="1:24">
      <c r="A290" s="26"/>
      <c r="B290" s="26"/>
      <c r="C290" s="26"/>
      <c r="D290" s="26"/>
      <c r="E290" s="26"/>
      <c r="F290" s="26"/>
      <c r="G290" s="31"/>
      <c r="H290" s="26"/>
      <c r="I290" s="26"/>
      <c r="J290" s="26"/>
      <c r="K290" s="26"/>
      <c r="L290" s="26"/>
      <c r="M290" s="26"/>
      <c r="N290" s="26"/>
      <c r="O290" s="26"/>
      <c r="P290" s="26"/>
      <c r="Q290" s="26"/>
      <c r="R290" s="26"/>
      <c r="S290" s="26"/>
      <c r="T290" s="26"/>
      <c r="U290" s="26"/>
      <c r="V290" s="26"/>
      <c r="W290" s="26"/>
      <c r="X290" s="26"/>
    </row>
    <row r="291" spans="1:24">
      <c r="A291" s="26"/>
      <c r="B291" s="26"/>
      <c r="C291" s="26"/>
      <c r="D291" s="26"/>
      <c r="E291" s="26"/>
      <c r="F291" s="26"/>
      <c r="G291" s="31"/>
      <c r="H291" s="26"/>
      <c r="I291" s="26"/>
      <c r="J291" s="26"/>
      <c r="K291" s="26"/>
      <c r="L291" s="26"/>
      <c r="M291" s="26"/>
      <c r="N291" s="26"/>
      <c r="O291" s="26"/>
      <c r="P291" s="26"/>
      <c r="Q291" s="26"/>
      <c r="R291" s="26"/>
      <c r="S291" s="26"/>
      <c r="T291" s="26"/>
      <c r="U291" s="26"/>
      <c r="V291" s="26"/>
      <c r="W291" s="26"/>
      <c r="X291" s="26"/>
    </row>
    <row r="292" spans="1:24">
      <c r="A292" s="26"/>
      <c r="B292" s="26"/>
      <c r="C292" s="26"/>
      <c r="D292" s="26"/>
      <c r="E292" s="26"/>
      <c r="F292" s="26"/>
      <c r="G292" s="31"/>
      <c r="H292" s="26"/>
      <c r="I292" s="26"/>
      <c r="J292" s="26"/>
      <c r="K292" s="26"/>
      <c r="L292" s="26"/>
      <c r="M292" s="26"/>
      <c r="N292" s="26"/>
      <c r="O292" s="26"/>
      <c r="P292" s="26"/>
      <c r="Q292" s="26"/>
      <c r="R292" s="26"/>
      <c r="S292" s="26"/>
      <c r="T292" s="26"/>
      <c r="U292" s="26"/>
      <c r="V292" s="26"/>
      <c r="W292" s="26"/>
      <c r="X292" s="26"/>
    </row>
    <row r="293" spans="1:24">
      <c r="A293" s="26"/>
      <c r="B293" s="26"/>
      <c r="C293" s="26"/>
      <c r="D293" s="26"/>
      <c r="E293" s="26"/>
      <c r="F293" s="26"/>
      <c r="G293" s="31"/>
      <c r="H293" s="26"/>
      <c r="I293" s="26"/>
      <c r="J293" s="26"/>
      <c r="K293" s="26"/>
      <c r="L293" s="26"/>
      <c r="M293" s="26"/>
      <c r="N293" s="26"/>
      <c r="O293" s="26"/>
      <c r="P293" s="26"/>
      <c r="Q293" s="26"/>
      <c r="R293" s="26"/>
      <c r="S293" s="26"/>
      <c r="T293" s="26"/>
      <c r="U293" s="26"/>
      <c r="V293" s="26"/>
      <c r="W293" s="26"/>
      <c r="X293" s="26"/>
    </row>
    <row r="294" spans="1:24">
      <c r="A294" s="26"/>
      <c r="B294" s="26"/>
      <c r="C294" s="26"/>
      <c r="D294" s="26"/>
      <c r="E294" s="26"/>
      <c r="F294" s="26"/>
      <c r="G294" s="31"/>
      <c r="H294" s="26"/>
      <c r="I294" s="26"/>
      <c r="J294" s="26"/>
      <c r="K294" s="26"/>
      <c r="L294" s="26"/>
      <c r="M294" s="26"/>
      <c r="N294" s="26"/>
      <c r="O294" s="26"/>
      <c r="P294" s="26"/>
      <c r="Q294" s="26"/>
      <c r="R294" s="26"/>
      <c r="S294" s="26"/>
      <c r="T294" s="26"/>
      <c r="U294" s="26"/>
      <c r="V294" s="26"/>
      <c r="W294" s="26"/>
      <c r="X294" s="26"/>
    </row>
    <row r="295" spans="1:24">
      <c r="A295" s="26"/>
      <c r="B295" s="26"/>
      <c r="C295" s="26"/>
      <c r="D295" s="26"/>
      <c r="E295" s="26"/>
      <c r="F295" s="26"/>
      <c r="G295" s="31"/>
      <c r="H295" s="26"/>
      <c r="I295" s="26"/>
      <c r="J295" s="26"/>
      <c r="K295" s="26"/>
      <c r="L295" s="26"/>
      <c r="M295" s="26"/>
      <c r="N295" s="26"/>
      <c r="O295" s="26"/>
      <c r="P295" s="26"/>
      <c r="Q295" s="26"/>
      <c r="R295" s="26"/>
      <c r="S295" s="26"/>
      <c r="T295" s="26"/>
      <c r="U295" s="26"/>
      <c r="V295" s="26"/>
      <c r="W295" s="26"/>
      <c r="X295" s="26"/>
    </row>
    <row r="296" spans="1:24">
      <c r="A296" s="26"/>
      <c r="B296" s="26"/>
      <c r="C296" s="26"/>
      <c r="D296" s="26"/>
      <c r="E296" s="26"/>
      <c r="F296" s="26"/>
      <c r="G296" s="31"/>
      <c r="H296" s="26"/>
      <c r="I296" s="26"/>
      <c r="J296" s="26"/>
      <c r="K296" s="26"/>
      <c r="L296" s="26"/>
      <c r="M296" s="26"/>
      <c r="N296" s="26"/>
      <c r="O296" s="26"/>
      <c r="P296" s="26"/>
      <c r="Q296" s="26"/>
      <c r="R296" s="26"/>
      <c r="S296" s="26"/>
      <c r="T296" s="26"/>
      <c r="U296" s="26"/>
      <c r="V296" s="26"/>
      <c r="W296" s="26"/>
      <c r="X296" s="26"/>
    </row>
    <row r="297" spans="1:24">
      <c r="A297" s="26"/>
      <c r="B297" s="26"/>
      <c r="C297" s="26"/>
      <c r="D297" s="26"/>
      <c r="E297" s="26"/>
      <c r="F297" s="26"/>
      <c r="G297" s="31"/>
      <c r="H297" s="26"/>
      <c r="I297" s="26"/>
      <c r="J297" s="26"/>
      <c r="K297" s="26"/>
      <c r="L297" s="26"/>
      <c r="M297" s="26"/>
      <c r="N297" s="26"/>
      <c r="O297" s="26"/>
      <c r="P297" s="26"/>
      <c r="Q297" s="26"/>
      <c r="R297" s="26"/>
      <c r="S297" s="26"/>
      <c r="T297" s="26"/>
      <c r="U297" s="26"/>
      <c r="V297" s="26"/>
      <c r="W297" s="26"/>
      <c r="X297" s="26"/>
    </row>
    <row r="298" spans="1:24">
      <c r="A298" s="26"/>
      <c r="B298" s="26"/>
      <c r="C298" s="26"/>
      <c r="D298" s="26"/>
      <c r="E298" s="26"/>
      <c r="F298" s="26"/>
      <c r="G298" s="31"/>
      <c r="H298" s="26"/>
      <c r="I298" s="26"/>
      <c r="J298" s="26"/>
      <c r="K298" s="26"/>
      <c r="L298" s="26"/>
      <c r="M298" s="26"/>
      <c r="N298" s="26"/>
      <c r="O298" s="26"/>
      <c r="P298" s="26"/>
      <c r="Q298" s="26"/>
      <c r="R298" s="26"/>
      <c r="S298" s="26"/>
      <c r="T298" s="26"/>
      <c r="U298" s="26"/>
      <c r="V298" s="26"/>
      <c r="W298" s="26"/>
      <c r="X298" s="26"/>
    </row>
    <row r="299" spans="1:24">
      <c r="A299" s="26"/>
      <c r="B299" s="26"/>
      <c r="C299" s="26"/>
      <c r="D299" s="26"/>
      <c r="E299" s="26"/>
      <c r="F299" s="26"/>
      <c r="G299" s="31"/>
      <c r="H299" s="26"/>
      <c r="I299" s="26"/>
      <c r="J299" s="26"/>
      <c r="K299" s="26"/>
      <c r="L299" s="26"/>
      <c r="M299" s="26"/>
      <c r="N299" s="26"/>
      <c r="O299" s="26"/>
      <c r="P299" s="26"/>
      <c r="Q299" s="26"/>
      <c r="R299" s="26"/>
      <c r="S299" s="26"/>
      <c r="T299" s="26"/>
      <c r="U299" s="26"/>
      <c r="V299" s="26"/>
      <c r="W299" s="26"/>
      <c r="X299" s="26"/>
    </row>
    <row r="300" spans="1:24">
      <c r="A300" s="26"/>
      <c r="B300" s="26"/>
      <c r="C300" s="26"/>
      <c r="D300" s="26"/>
      <c r="E300" s="26"/>
      <c r="F300" s="26"/>
      <c r="G300" s="31"/>
      <c r="H300" s="26"/>
      <c r="I300" s="26"/>
      <c r="J300" s="26"/>
      <c r="K300" s="26"/>
      <c r="L300" s="26"/>
      <c r="M300" s="26"/>
      <c r="N300" s="26"/>
      <c r="O300" s="26"/>
      <c r="P300" s="26"/>
      <c r="Q300" s="26"/>
      <c r="R300" s="26"/>
      <c r="S300" s="26"/>
      <c r="T300" s="26"/>
      <c r="U300" s="26"/>
      <c r="V300" s="26"/>
      <c r="W300" s="26"/>
      <c r="X300" s="26"/>
    </row>
    <row r="301" spans="1:24">
      <c r="A301" s="26"/>
      <c r="B301" s="26"/>
      <c r="C301" s="26"/>
      <c r="D301" s="26"/>
      <c r="E301" s="26"/>
      <c r="F301" s="26"/>
      <c r="G301" s="31"/>
      <c r="H301" s="26"/>
      <c r="I301" s="26"/>
      <c r="J301" s="26"/>
      <c r="K301" s="26"/>
      <c r="L301" s="26"/>
      <c r="M301" s="26"/>
      <c r="N301" s="26"/>
      <c r="O301" s="26"/>
      <c r="P301" s="26"/>
      <c r="Q301" s="26"/>
      <c r="R301" s="26"/>
      <c r="S301" s="26"/>
      <c r="T301" s="26"/>
      <c r="U301" s="26"/>
      <c r="V301" s="26"/>
      <c r="W301" s="26"/>
      <c r="X301" s="26"/>
    </row>
    <row r="302" spans="1:24">
      <c r="A302" s="26"/>
      <c r="B302" s="26"/>
      <c r="C302" s="26"/>
      <c r="D302" s="26"/>
      <c r="E302" s="26"/>
      <c r="F302" s="26"/>
      <c r="G302" s="31"/>
      <c r="H302" s="26"/>
      <c r="I302" s="26"/>
      <c r="J302" s="26"/>
      <c r="K302" s="26"/>
      <c r="L302" s="26"/>
      <c r="M302" s="26"/>
      <c r="N302" s="26"/>
      <c r="O302" s="26"/>
      <c r="P302" s="26"/>
      <c r="Q302" s="26"/>
      <c r="R302" s="26"/>
      <c r="S302" s="26"/>
      <c r="T302" s="26"/>
      <c r="U302" s="26"/>
      <c r="V302" s="26"/>
      <c r="W302" s="26"/>
      <c r="X302" s="26"/>
    </row>
    <row r="303" spans="1:24">
      <c r="A303" s="26"/>
      <c r="B303" s="26"/>
      <c r="C303" s="26"/>
      <c r="D303" s="26"/>
      <c r="E303" s="26"/>
      <c r="F303" s="26"/>
      <c r="G303" s="31"/>
      <c r="H303" s="26"/>
      <c r="I303" s="26"/>
      <c r="J303" s="26"/>
      <c r="K303" s="26"/>
      <c r="L303" s="26"/>
      <c r="M303" s="26"/>
      <c r="N303" s="26"/>
      <c r="O303" s="26"/>
      <c r="P303" s="26"/>
      <c r="Q303" s="26"/>
      <c r="R303" s="26"/>
      <c r="S303" s="26"/>
      <c r="T303" s="26"/>
      <c r="U303" s="26"/>
      <c r="V303" s="26"/>
      <c r="W303" s="26"/>
      <c r="X303" s="26"/>
    </row>
    <row r="304" spans="1:24">
      <c r="A304" s="26"/>
      <c r="B304" s="26"/>
      <c r="C304" s="26"/>
      <c r="D304" s="26"/>
      <c r="E304" s="26"/>
      <c r="F304" s="26"/>
      <c r="G304" s="31"/>
      <c r="H304" s="26"/>
      <c r="I304" s="26"/>
      <c r="J304" s="26"/>
      <c r="K304" s="26"/>
      <c r="L304" s="26"/>
      <c r="M304" s="26"/>
      <c r="N304" s="26"/>
      <c r="O304" s="26"/>
      <c r="P304" s="26"/>
      <c r="Q304" s="26"/>
      <c r="R304" s="26"/>
      <c r="S304" s="26"/>
      <c r="T304" s="26"/>
      <c r="U304" s="26"/>
      <c r="V304" s="26"/>
      <c r="W304" s="26"/>
      <c r="X304" s="26"/>
    </row>
  </sheetData>
  <mergeCells count="171">
    <mergeCell ref="B1:I1"/>
    <mergeCell ref="B3:C3"/>
    <mergeCell ref="D3:I3"/>
    <mergeCell ref="B4:C4"/>
    <mergeCell ref="D4:I4"/>
    <mergeCell ref="B5:C8"/>
    <mergeCell ref="D5:I8"/>
    <mergeCell ref="B9:I9"/>
    <mergeCell ref="B10:D10"/>
    <mergeCell ref="E10:I10"/>
    <mergeCell ref="B11:D11"/>
    <mergeCell ref="F11:H11"/>
    <mergeCell ref="B12:D12"/>
    <mergeCell ref="E12:I12"/>
    <mergeCell ref="B13:I13"/>
    <mergeCell ref="B14:D14"/>
    <mergeCell ref="F14:H14"/>
    <mergeCell ref="B15:D15"/>
    <mergeCell ref="F15:H15"/>
    <mergeCell ref="D16:E16"/>
    <mergeCell ref="F16:H16"/>
    <mergeCell ref="B18:D18"/>
    <mergeCell ref="E18:G18"/>
    <mergeCell ref="H18:J18"/>
    <mergeCell ref="B30:C30"/>
    <mergeCell ref="E30:F30"/>
    <mergeCell ref="H30:I30"/>
    <mergeCell ref="B31:C31"/>
    <mergeCell ref="E31:F31"/>
    <mergeCell ref="H31:I31"/>
    <mergeCell ref="B32:C32"/>
    <mergeCell ref="E32:F32"/>
    <mergeCell ref="H32:I32"/>
    <mergeCell ref="B33:C33"/>
    <mergeCell ref="E33:F33"/>
    <mergeCell ref="H33:I33"/>
    <mergeCell ref="B34:C34"/>
    <mergeCell ref="E34:F34"/>
    <mergeCell ref="H34:I34"/>
    <mergeCell ref="B35:C35"/>
    <mergeCell ref="E35:F35"/>
    <mergeCell ref="H35:I35"/>
    <mergeCell ref="B36:C36"/>
    <mergeCell ref="E36:F36"/>
    <mergeCell ref="H36:I36"/>
    <mergeCell ref="B38:C38"/>
    <mergeCell ref="B39:C39"/>
    <mergeCell ref="B40:C40"/>
    <mergeCell ref="B41:C41"/>
    <mergeCell ref="B42:C42"/>
    <mergeCell ref="B43:C43"/>
    <mergeCell ref="B44:C44"/>
    <mergeCell ref="B45:C45"/>
    <mergeCell ref="B46:C46"/>
    <mergeCell ref="B47:C47"/>
    <mergeCell ref="B48:C48"/>
    <mergeCell ref="B49:C49"/>
    <mergeCell ref="B50:C50"/>
    <mergeCell ref="B51:C51"/>
    <mergeCell ref="B52:C52"/>
    <mergeCell ref="B53:C53"/>
    <mergeCell ref="B54:C54"/>
    <mergeCell ref="B55:C55"/>
    <mergeCell ref="B56:C56"/>
    <mergeCell ref="B57:C57"/>
    <mergeCell ref="B58:C58"/>
    <mergeCell ref="B59:C59"/>
    <mergeCell ref="B60:C60"/>
    <mergeCell ref="B61:C61"/>
    <mergeCell ref="B62:C62"/>
    <mergeCell ref="B63:C63"/>
    <mergeCell ref="B64:C64"/>
    <mergeCell ref="B65:C65"/>
    <mergeCell ref="B66:C66"/>
    <mergeCell ref="B67:C67"/>
    <mergeCell ref="B68:C68"/>
    <mergeCell ref="B69:C69"/>
    <mergeCell ref="B70:C70"/>
    <mergeCell ref="B71:C71"/>
    <mergeCell ref="B72:C72"/>
    <mergeCell ref="B73:C73"/>
    <mergeCell ref="B74:C74"/>
    <mergeCell ref="B75:C75"/>
    <mergeCell ref="B76:C76"/>
    <mergeCell ref="B77:C77"/>
    <mergeCell ref="B78:C78"/>
    <mergeCell ref="B79:C79"/>
    <mergeCell ref="B81:C81"/>
    <mergeCell ref="B82:C82"/>
    <mergeCell ref="B83:C83"/>
    <mergeCell ref="B84:C84"/>
    <mergeCell ref="B85:C85"/>
    <mergeCell ref="B86:C86"/>
    <mergeCell ref="B87:C87"/>
    <mergeCell ref="B88:C88"/>
    <mergeCell ref="B89:C89"/>
    <mergeCell ref="B90:C90"/>
    <mergeCell ref="B91:C91"/>
    <mergeCell ref="B92:C92"/>
    <mergeCell ref="B93:C93"/>
    <mergeCell ref="B94:C94"/>
    <mergeCell ref="B95:C95"/>
    <mergeCell ref="B96:C96"/>
    <mergeCell ref="B97:C97"/>
    <mergeCell ref="B98:C98"/>
    <mergeCell ref="B99:C99"/>
    <mergeCell ref="B100:C100"/>
    <mergeCell ref="B101:C101"/>
    <mergeCell ref="B102:C102"/>
    <mergeCell ref="B103:C103"/>
    <mergeCell ref="B104:C104"/>
    <mergeCell ref="B105:C105"/>
    <mergeCell ref="B106:C106"/>
    <mergeCell ref="B107:C107"/>
    <mergeCell ref="B108:C108"/>
    <mergeCell ref="B109:C109"/>
    <mergeCell ref="B110:C110"/>
    <mergeCell ref="B111:C111"/>
    <mergeCell ref="B112:C112"/>
    <mergeCell ref="B113:C113"/>
    <mergeCell ref="B114:C114"/>
    <mergeCell ref="B115:C115"/>
    <mergeCell ref="B116:C116"/>
    <mergeCell ref="B117:C117"/>
    <mergeCell ref="B118:C118"/>
    <mergeCell ref="B119:C119"/>
    <mergeCell ref="B120:C120"/>
    <mergeCell ref="B121:C121"/>
    <mergeCell ref="B122:C122"/>
    <mergeCell ref="B124:C124"/>
    <mergeCell ref="B125:C125"/>
    <mergeCell ref="B126:C126"/>
    <mergeCell ref="B127:C127"/>
    <mergeCell ref="B128:C128"/>
    <mergeCell ref="B129:C129"/>
    <mergeCell ref="B130:C130"/>
    <mergeCell ref="B131:C131"/>
    <mergeCell ref="B132:C132"/>
    <mergeCell ref="B133:C133"/>
    <mergeCell ref="B134:C134"/>
    <mergeCell ref="B135:C135"/>
    <mergeCell ref="B136:C136"/>
    <mergeCell ref="B137:C137"/>
    <mergeCell ref="B138:C138"/>
    <mergeCell ref="B139:C139"/>
    <mergeCell ref="B140:C140"/>
    <mergeCell ref="B141:C141"/>
    <mergeCell ref="B142:C142"/>
    <mergeCell ref="B143:C143"/>
    <mergeCell ref="B144:C144"/>
    <mergeCell ref="B145:C145"/>
    <mergeCell ref="B146:C146"/>
    <mergeCell ref="B147:C147"/>
    <mergeCell ref="B148:C148"/>
    <mergeCell ref="B149:C149"/>
    <mergeCell ref="B150:C150"/>
    <mergeCell ref="B160:C160"/>
    <mergeCell ref="B165:C165"/>
    <mergeCell ref="B161:C161"/>
    <mergeCell ref="B162:C162"/>
    <mergeCell ref="B163:C163"/>
    <mergeCell ref="B164:C164"/>
    <mergeCell ref="B151:C151"/>
    <mergeCell ref="B152:C152"/>
    <mergeCell ref="B153:C153"/>
    <mergeCell ref="B154:C154"/>
    <mergeCell ref="B155:C155"/>
    <mergeCell ref="B156:C156"/>
    <mergeCell ref="B157:C157"/>
    <mergeCell ref="B158:C158"/>
    <mergeCell ref="B159:C159"/>
  </mergeCells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Grafici</vt:lpstr>
      </vt:variant>
      <vt:variant>
        <vt:i4>1</vt:i4>
      </vt:variant>
    </vt:vector>
  </HeadingPairs>
  <TitlesOfParts>
    <vt:vector size="2" baseType="lpstr">
      <vt:lpstr>Scheda Granulometrica</vt:lpstr>
      <vt:lpstr>Curve Granulometriche</vt:lpstr>
    </vt:vector>
  </TitlesOfParts>
  <Company>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Michele Catella</dc:creator>
  <cp:lastModifiedBy>Simona</cp:lastModifiedBy>
  <cp:lastPrinted>2001-02-12T09:47:34Z</cp:lastPrinted>
  <dcterms:created xsi:type="dcterms:W3CDTF">2001-02-09T08:27:19Z</dcterms:created>
  <dcterms:modified xsi:type="dcterms:W3CDTF">2012-07-13T14:07:13Z</dcterms:modified>
</cp:coreProperties>
</file>