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0" windowWidth="20730" windowHeight="1176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6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D97" i="17"/>
  <c r="D98" i="17"/>
  <c r="D99" i="17"/>
  <c r="D100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D101" i="17"/>
  <c r="F101" i="17"/>
  <c r="D102" i="17"/>
  <c r="F102" i="17"/>
  <c r="D103" i="17"/>
  <c r="F103" i="17"/>
  <c r="D104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D96" i="15"/>
  <c r="D97" i="15"/>
  <c r="D98" i="15"/>
  <c r="D99" i="15"/>
  <c r="D100" i="15"/>
  <c r="D101" i="15"/>
  <c r="D102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D96" i="13"/>
  <c r="D97" i="13"/>
  <c r="D98" i="13"/>
  <c r="D99" i="13"/>
  <c r="D100" i="13"/>
  <c r="D101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142" i="13"/>
  <c r="F141" i="13"/>
  <c r="F55" i="13"/>
  <c r="F96" i="13"/>
  <c r="C182" i="13"/>
  <c r="D182" i="13"/>
  <c r="C183" i="13"/>
  <c r="D183" i="13"/>
  <c r="F97" i="13"/>
  <c r="D143" i="13"/>
  <c r="F142" i="13"/>
  <c r="F57" i="13"/>
  <c r="D144" i="13"/>
  <c r="F143" i="13"/>
  <c r="F98" i="13"/>
  <c r="C184" i="13"/>
  <c r="D184" i="13"/>
  <c r="C185" i="13"/>
  <c r="D185" i="13"/>
  <c r="F99" i="13"/>
  <c r="D145" i="13"/>
  <c r="F144" i="13"/>
  <c r="D59" i="13"/>
  <c r="F59" i="13"/>
  <c r="D60" i="13"/>
  <c r="D146" i="13"/>
  <c r="F145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<sst xmlns="http://schemas.openxmlformats.org/spreadsheetml/2006/main" count="982" uniqueCount="80">
  <si>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</si>
  <si>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</si>
  <si>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</si>
  <si>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</si>
  <si>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</si>
  <si>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</si>
  <si>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</si>
  <si>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</si>
  <si>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</si>
  <si>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</si>
  <si>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</si>
  <si>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</si>
  <si>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</si>
  <si>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</si>
  <si>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</si>
  <si>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</si>
  <si>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</si>
  <si>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</si>
  <si>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</si>
  <si>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</si>
  <si>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</si>
  <si>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</si>
  <si>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</si>
  <si>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</si>
  <si>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</si>
  <si>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</si>
  <si>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</si>
  <si>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</si>
  <si>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</si>
  <si>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</si>
  <si>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</si>
  <si>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</si>
  <si>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</si>
  <si>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</si>
  <si>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</si>
  <si>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</si>
  <si>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</si>
  <si>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</si>
  <si>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</si>
  <si>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</si>
  <si>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</si>
  <si>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</si>
  <si>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</si>
  <si>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</si>
  <si>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</si>
  <si>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</si>
  <si>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</si>
  <si>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</si>
  <si>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</si>
  <si>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</si>
  <si>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</si>
  <si>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</si>
  <si>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</si>
  <si>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</si>
  <si>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</si>
  <si>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</si>
  <si>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</si>
  <si>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</si>
  <si>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</si>
  <si>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</si>
  <si>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</si>
  <si>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</si>
  <si>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</si>
  <si>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</si>
  <si>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</si>
  <si>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</si>
  <si>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</si>
  <si>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</si>
  <si>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</si>
  <si>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</si>
  <si>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</si>
  <si>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</si>
  <si>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</si>
  <si>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</si>
  <si>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</si>
  <si>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</si>
  <si>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</si>
  <si>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</si>
  <si>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Sant'Angelo</t>
  </si>
  <si>
    <t>OR-2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</si>
</sst>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89015613426999E-2"/>
          <c:y val="4.0677966101694898E-2"/>
          <c:w val="0.91035556180299804"/>
          <c:h val="0.84010753917622105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OR-2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0.75187969924812026</c:v>
                </c:pt>
                <c:pt idx="4">
                  <c:v>0.37593984962406013</c:v>
                </c:pt>
                <c:pt idx="5">
                  <c:v>1.5037593984962405</c:v>
                </c:pt>
                <c:pt idx="6">
                  <c:v>5.2631578947368416</c:v>
                </c:pt>
                <c:pt idx="7">
                  <c:v>6.3909774436090219</c:v>
                </c:pt>
                <c:pt idx="8">
                  <c:v>9.0225563909774422</c:v>
                </c:pt>
                <c:pt idx="9">
                  <c:v>5.2631578947368416</c:v>
                </c:pt>
                <c:pt idx="10">
                  <c:v>10.150375939849624</c:v>
                </c:pt>
                <c:pt idx="11">
                  <c:v>9.0225563909774422</c:v>
                </c:pt>
                <c:pt idx="12">
                  <c:v>4.5112781954887211</c:v>
                </c:pt>
                <c:pt idx="13">
                  <c:v>4.5112781954887211</c:v>
                </c:pt>
                <c:pt idx="14">
                  <c:v>5.2631578947368416</c:v>
                </c:pt>
                <c:pt idx="15">
                  <c:v>4.5112781954887211</c:v>
                </c:pt>
                <c:pt idx="16">
                  <c:v>7.1428571428571423</c:v>
                </c:pt>
                <c:pt idx="17">
                  <c:v>5.2631578947368416</c:v>
                </c:pt>
                <c:pt idx="18">
                  <c:v>4.5112781954887211</c:v>
                </c:pt>
                <c:pt idx="19">
                  <c:v>3.7593984962406015</c:v>
                </c:pt>
                <c:pt idx="20">
                  <c:v>6.3909774436090219</c:v>
                </c:pt>
                <c:pt idx="21">
                  <c:v>1.1278195488721803</c:v>
                </c:pt>
                <c:pt idx="22">
                  <c:v>1.8796992481203008</c:v>
                </c:pt>
                <c:pt idx="23">
                  <c:v>0.75187969924812026</c:v>
                </c:pt>
                <c:pt idx="24">
                  <c:v>1.5037593984962405</c:v>
                </c:pt>
                <c:pt idx="25">
                  <c:v>0.75187969924812026</c:v>
                </c:pt>
                <c:pt idx="26">
                  <c:v>0.37593984962406013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20000"/>
        <c:axId val="9946598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99.999999999999972</c:v>
                </c:pt>
                <c:pt idx="1">
                  <c:v>99.999999999999972</c:v>
                </c:pt>
                <c:pt idx="2">
                  <c:v>99.999999999999972</c:v>
                </c:pt>
                <c:pt idx="3">
                  <c:v>99.999999999999972</c:v>
                </c:pt>
                <c:pt idx="4">
                  <c:v>99.24812030075185</c:v>
                </c:pt>
                <c:pt idx="5">
                  <c:v>98.87218045112779</c:v>
                </c:pt>
                <c:pt idx="6">
                  <c:v>97.368421052631547</c:v>
                </c:pt>
                <c:pt idx="7">
                  <c:v>92.105263157894711</c:v>
                </c:pt>
                <c:pt idx="8">
                  <c:v>85.714285714285694</c:v>
                </c:pt>
                <c:pt idx="9">
                  <c:v>76.691729323308252</c:v>
                </c:pt>
                <c:pt idx="10">
                  <c:v>71.428571428571416</c:v>
                </c:pt>
                <c:pt idx="11">
                  <c:v>61.278195488721799</c:v>
                </c:pt>
                <c:pt idx="12">
                  <c:v>52.255639097744357</c:v>
                </c:pt>
                <c:pt idx="13">
                  <c:v>47.744360902255636</c:v>
                </c:pt>
                <c:pt idx="14">
                  <c:v>43.233082706766915</c:v>
                </c:pt>
                <c:pt idx="15">
                  <c:v>37.969924812030072</c:v>
                </c:pt>
                <c:pt idx="16">
                  <c:v>33.458646616541351</c:v>
                </c:pt>
                <c:pt idx="17">
                  <c:v>26.315789473684209</c:v>
                </c:pt>
                <c:pt idx="18">
                  <c:v>21.052631578947366</c:v>
                </c:pt>
                <c:pt idx="19">
                  <c:v>16.541353383458645</c:v>
                </c:pt>
                <c:pt idx="20">
                  <c:v>12.781954887218044</c:v>
                </c:pt>
                <c:pt idx="21">
                  <c:v>6.3909774436090219</c:v>
                </c:pt>
                <c:pt idx="22">
                  <c:v>5.2631578947368416</c:v>
                </c:pt>
                <c:pt idx="23">
                  <c:v>3.3834586466165408</c:v>
                </c:pt>
                <c:pt idx="24">
                  <c:v>2.6315789473684208</c:v>
                </c:pt>
                <c:pt idx="25">
                  <c:v>1.1278195488721803</c:v>
                </c:pt>
                <c:pt idx="26">
                  <c:v>0.37593984962406013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20000"/>
        <c:axId val="99465984"/>
      </c:lineChart>
      <c:catAx>
        <c:axId val="3392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 sz="1450" baseline="0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946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6598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 sz="1450" baseline="0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3920000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99"/>
          <c:y val="5.8590014560813003E-2"/>
          <c:w val="0.26314802019780598"/>
          <c:h val="0.1835989449103669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89015613426999E-2"/>
          <c:y val="4.0677966101694898E-2"/>
          <c:w val="0.91035556180299804"/>
          <c:h val="0.84010753917622105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6</c:v>
                </c:pt>
                <c:pt idx="11">
                  <c:v>11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20512"/>
        <c:axId val="10038476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99.999999999999972</c:v>
                </c:pt>
                <c:pt idx="1">
                  <c:v>99.999999999999972</c:v>
                </c:pt>
                <c:pt idx="2">
                  <c:v>99.999999999999972</c:v>
                </c:pt>
                <c:pt idx="3">
                  <c:v>99.999999999999972</c:v>
                </c:pt>
                <c:pt idx="4">
                  <c:v>99.999999999999972</c:v>
                </c:pt>
                <c:pt idx="5">
                  <c:v>99.999999999999972</c:v>
                </c:pt>
                <c:pt idx="6">
                  <c:v>99.999999999999972</c:v>
                </c:pt>
                <c:pt idx="7">
                  <c:v>91.525423728813536</c:v>
                </c:pt>
                <c:pt idx="8">
                  <c:v>86.440677966101674</c:v>
                </c:pt>
                <c:pt idx="9">
                  <c:v>81.355932203389813</c:v>
                </c:pt>
                <c:pt idx="10">
                  <c:v>79.661016949152526</c:v>
                </c:pt>
                <c:pt idx="11">
                  <c:v>69.491525423728802</c:v>
                </c:pt>
                <c:pt idx="12">
                  <c:v>50.847457627118629</c:v>
                </c:pt>
                <c:pt idx="13">
                  <c:v>42.372881355932194</c:v>
                </c:pt>
                <c:pt idx="14">
                  <c:v>38.983050847457619</c:v>
                </c:pt>
                <c:pt idx="15">
                  <c:v>33.898305084745758</c:v>
                </c:pt>
                <c:pt idx="16">
                  <c:v>28.813559322033896</c:v>
                </c:pt>
                <c:pt idx="17">
                  <c:v>18.644067796610166</c:v>
                </c:pt>
                <c:pt idx="18">
                  <c:v>11.864406779661016</c:v>
                </c:pt>
                <c:pt idx="19">
                  <c:v>8.4745762711864394</c:v>
                </c:pt>
                <c:pt idx="20">
                  <c:v>8.4745762711864394</c:v>
                </c:pt>
                <c:pt idx="21">
                  <c:v>5.0847457627118642</c:v>
                </c:pt>
                <c:pt idx="22">
                  <c:v>5.0847457627118642</c:v>
                </c:pt>
                <c:pt idx="23">
                  <c:v>1.6949152542372881</c:v>
                </c:pt>
                <c:pt idx="24">
                  <c:v>1.6949152542372881</c:v>
                </c:pt>
                <c:pt idx="25">
                  <c:v>1.6949152542372881</c:v>
                </c:pt>
                <c:pt idx="26">
                  <c:v>1.6949152542372881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96224"/>
        <c:axId val="99463680"/>
      </c:lineChart>
      <c:catAx>
        <c:axId val="4139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9946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6368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396224"/>
        <c:crosses val="autoZero"/>
        <c:crossBetween val="between"/>
        <c:majorUnit val="10"/>
        <c:minorUnit val="5"/>
      </c:valAx>
      <c:valAx>
        <c:axId val="100384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3920512"/>
        <c:crosses val="max"/>
        <c:crossBetween val="between"/>
      </c:valAx>
      <c:catAx>
        <c:axId val="33920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3847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99"/>
          <c:y val="5.8590014560813003E-2"/>
          <c:w val="0.26728714236470202"/>
          <c:h val="0.3192227412251439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89015613426999E-2"/>
          <c:y val="4.0677966101694898E-2"/>
          <c:w val="0.91035556180299804"/>
          <c:h val="0.84010753917622105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11</c:v>
                </c:pt>
                <c:pt idx="8">
                  <c:v>9</c:v>
                </c:pt>
                <c:pt idx="9">
                  <c:v>8</c:v>
                </c:pt>
                <c:pt idx="10">
                  <c:v>16</c:v>
                </c:pt>
                <c:pt idx="11">
                  <c:v>12</c:v>
                </c:pt>
                <c:pt idx="12">
                  <c:v>6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8</c:v>
                </c:pt>
                <c:pt idx="20">
                  <c:v>11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0704"/>
        <c:axId val="10038764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99.319727891156461</c:v>
                </c:pt>
                <c:pt idx="5">
                  <c:v>99.319727891156461</c:v>
                </c:pt>
                <c:pt idx="6">
                  <c:v>99.319727891156461</c:v>
                </c:pt>
                <c:pt idx="7">
                  <c:v>95.91836734693878</c:v>
                </c:pt>
                <c:pt idx="8">
                  <c:v>88.435374149659864</c:v>
                </c:pt>
                <c:pt idx="9">
                  <c:v>82.312925170068027</c:v>
                </c:pt>
                <c:pt idx="10">
                  <c:v>76.870748299319729</c:v>
                </c:pt>
                <c:pt idx="11">
                  <c:v>65.986394557823132</c:v>
                </c:pt>
                <c:pt idx="12">
                  <c:v>57.823129251700678</c:v>
                </c:pt>
                <c:pt idx="13">
                  <c:v>53.741496598639451</c:v>
                </c:pt>
                <c:pt idx="14">
                  <c:v>48.299319727891152</c:v>
                </c:pt>
                <c:pt idx="15">
                  <c:v>42.857142857142854</c:v>
                </c:pt>
                <c:pt idx="16">
                  <c:v>37.414965986394556</c:v>
                </c:pt>
                <c:pt idx="17">
                  <c:v>31.972789115646254</c:v>
                </c:pt>
                <c:pt idx="18">
                  <c:v>27.89115646258503</c:v>
                </c:pt>
                <c:pt idx="19">
                  <c:v>22.448979591836732</c:v>
                </c:pt>
                <c:pt idx="20">
                  <c:v>17.006802721088434</c:v>
                </c:pt>
                <c:pt idx="21">
                  <c:v>9.5238095238095237</c:v>
                </c:pt>
                <c:pt idx="22">
                  <c:v>7.4829931972789119</c:v>
                </c:pt>
                <c:pt idx="23">
                  <c:v>5.4421768707482991</c:v>
                </c:pt>
                <c:pt idx="24">
                  <c:v>4.0816326530612246</c:v>
                </c:pt>
                <c:pt idx="25">
                  <c:v>1.3605442176870748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71488"/>
        <c:axId val="100387072"/>
      </c:lineChart>
      <c:catAx>
        <c:axId val="4147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003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3870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471488"/>
        <c:crosses val="autoZero"/>
        <c:crossBetween val="between"/>
        <c:majorUnit val="10"/>
        <c:minorUnit val="5"/>
      </c:valAx>
      <c:valAx>
        <c:axId val="1003876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1480704"/>
        <c:crosses val="max"/>
        <c:crossBetween val="between"/>
      </c:valAx>
      <c:catAx>
        <c:axId val="41480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38764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99"/>
          <c:y val="5.8590014560813003E-2"/>
          <c:w val="0.26728714236470202"/>
          <c:h val="0.3192227412251439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89015613426999E-2"/>
          <c:y val="4.0677966101694898E-2"/>
          <c:w val="0.91035556180299804"/>
          <c:h val="0.84010753917622105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12</c:v>
                </c:pt>
                <c:pt idx="9">
                  <c:v>5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5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91424"/>
        <c:axId val="10043264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98.333333333333343</c:v>
                </c:pt>
                <c:pt idx="5">
                  <c:v>96.666666666666671</c:v>
                </c:pt>
                <c:pt idx="6">
                  <c:v>90</c:v>
                </c:pt>
                <c:pt idx="7">
                  <c:v>83.333333333333329</c:v>
                </c:pt>
                <c:pt idx="8">
                  <c:v>78.333333333333329</c:v>
                </c:pt>
                <c:pt idx="9">
                  <c:v>58.333333333333329</c:v>
                </c:pt>
                <c:pt idx="10">
                  <c:v>50</c:v>
                </c:pt>
                <c:pt idx="11">
                  <c:v>41.666666666666664</c:v>
                </c:pt>
                <c:pt idx="12">
                  <c:v>40</c:v>
                </c:pt>
                <c:pt idx="13">
                  <c:v>38.333333333333336</c:v>
                </c:pt>
                <c:pt idx="14">
                  <c:v>35</c:v>
                </c:pt>
                <c:pt idx="15">
                  <c:v>30</c:v>
                </c:pt>
                <c:pt idx="16">
                  <c:v>28.333333333333332</c:v>
                </c:pt>
                <c:pt idx="17">
                  <c:v>20</c:v>
                </c:pt>
                <c:pt idx="18">
                  <c:v>13.333333333333334</c:v>
                </c:pt>
                <c:pt idx="19">
                  <c:v>10</c:v>
                </c:pt>
                <c:pt idx="20">
                  <c:v>6.666666666666667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6304"/>
        <c:axId val="100389376"/>
      </c:lineChart>
      <c:catAx>
        <c:axId val="4278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003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38937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786304"/>
        <c:crosses val="autoZero"/>
        <c:crossBetween val="between"/>
        <c:majorUnit val="10"/>
        <c:minorUnit val="5"/>
      </c:valAx>
      <c:valAx>
        <c:axId val="1004326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2791424"/>
        <c:crosses val="max"/>
        <c:crossBetween val="between"/>
      </c:valAx>
      <c:catAx>
        <c:axId val="42791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43264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99"/>
          <c:y val="5.8590014560813003E-2"/>
          <c:w val="0.26728714236470202"/>
          <c:h val="0.3192227412251439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D4" sqref="D4:I4"/>
    </sheetView>
  </sheetViews>
  <sheetFormatPr defaultColWidth="8.7109375" defaultRowHeight="12.75" x14ac:dyDescent="0.2"/>
  <cols>
    <col min="7" max="7" width="8.7109375" style="1"/>
    <col min="10" max="10" width="8.7109375" style="14"/>
    <col min="12" max="12" width="13.7109375" customWidth="1"/>
    <col min="13" max="21" width="9.140625" hidden="1" customWidth="1"/>
  </cols>
  <sheetData>
    <row r="1" spans="1:24" ht="15.75" x14ac:dyDescent="0.2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 x14ac:dyDescent="0.2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 x14ac:dyDescent="0.2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 x14ac:dyDescent="0.2">
      <c r="A4" s="26"/>
      <c r="B4" s="91" t="s">
        <v>26</v>
      </c>
      <c r="C4" s="92"/>
      <c r="D4" s="97">
        <v>41498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 x14ac:dyDescent="0.2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 x14ac:dyDescent="0.2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 x14ac:dyDescent="0.2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 x14ac:dyDescent="0.2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 x14ac:dyDescent="0.2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 x14ac:dyDescent="0.2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 x14ac:dyDescent="0.2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 x14ac:dyDescent="0.2">
      <c r="A12" s="26"/>
      <c r="B12" s="92" t="s">
        <v>30</v>
      </c>
      <c r="C12" s="92"/>
      <c r="D12" s="92"/>
      <c r="E12" s="93">
        <f>J122</f>
        <v>266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 x14ac:dyDescent="0.2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 x14ac:dyDescent="0.2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 x14ac:dyDescent="0.2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 x14ac:dyDescent="0.2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 x14ac:dyDescent="0.2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 x14ac:dyDescent="0.2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x14ac:dyDescent="0.2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 x14ac:dyDescent="0.2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-0.2823529411764707</v>
      </c>
      <c r="G20" s="58">
        <f>2^(-F20)</f>
        <v>1.2161767724989005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 x14ac:dyDescent="0.2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-0.92800000000000016</v>
      </c>
      <c r="G21" s="58">
        <f>2^(-F21)</f>
        <v>1.9026365526635984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 x14ac:dyDescent="0.2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-1.8750000000000002</v>
      </c>
      <c r="G22" s="58">
        <f t="shared" ref="G22:G29" si="2">2^(-F22)</f>
        <v>3.6680161728186857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 x14ac:dyDescent="0.2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-2.6708333333333334</v>
      </c>
      <c r="G23" s="58">
        <f t="shared" si="2"/>
        <v>6.3679690910985105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 x14ac:dyDescent="0.2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-3.1928571428571431</v>
      </c>
      <c r="G24" s="58">
        <f t="shared" si="2"/>
        <v>9.1442011703006649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 x14ac:dyDescent="0.2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-4.25</v>
      </c>
      <c r="G25" s="58">
        <f t="shared" si="2"/>
        <v>19.027313840043536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 x14ac:dyDescent="0.2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-5.8392857142857162</v>
      </c>
      <c r="G26" s="58">
        <f t="shared" si="2"/>
        <v>57.253251142722362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 x14ac:dyDescent="0.2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-6.4050000000000011</v>
      </c>
      <c r="G27" s="58">
        <f t="shared" si="2"/>
        <v>84.741690265305436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 x14ac:dyDescent="0.2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-6.8352941176470603</v>
      </c>
      <c r="G28" s="58">
        <f t="shared" si="2"/>
        <v>114.19012769092431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 x14ac:dyDescent="0.2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-3.7838345864661651</v>
      </c>
      <c r="G29" s="58">
        <f t="shared" si="2"/>
        <v>13.773607697159557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 x14ac:dyDescent="0.2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2.5087781892215082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 x14ac:dyDescent="0.2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0.37044734748312991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 x14ac:dyDescent="0.2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2.2731041024055352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 x14ac:dyDescent="0.2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83.45864661654133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 x14ac:dyDescent="0.2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16.541353383458649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 x14ac:dyDescent="0.2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 x14ac:dyDescent="0.2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 x14ac:dyDescent="0.2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x14ac:dyDescent="0.2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 x14ac:dyDescent="0.2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 x14ac:dyDescent="0.2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 x14ac:dyDescent="0.2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 x14ac:dyDescent="0.2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 x14ac:dyDescent="0.2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 x14ac:dyDescent="0.2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 x14ac:dyDescent="0.2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 x14ac:dyDescent="0.2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 x14ac:dyDescent="0.2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 x14ac:dyDescent="0.2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 x14ac:dyDescent="0.2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 x14ac:dyDescent="0.2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 x14ac:dyDescent="0.2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 x14ac:dyDescent="0.2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 x14ac:dyDescent="0.2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 x14ac:dyDescent="0.2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 x14ac:dyDescent="0.2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 x14ac:dyDescent="0.2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 x14ac:dyDescent="0.2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 x14ac:dyDescent="0.2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 x14ac:dyDescent="0.2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 x14ac:dyDescent="0.2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 x14ac:dyDescent="0.2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 x14ac:dyDescent="0.2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 x14ac:dyDescent="0.2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 x14ac:dyDescent="0.2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 x14ac:dyDescent="0.2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 x14ac:dyDescent="0.2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 x14ac:dyDescent="0.2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 x14ac:dyDescent="0.2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 x14ac:dyDescent="0.2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 x14ac:dyDescent="0.2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 x14ac:dyDescent="0.2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 x14ac:dyDescent="0.2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 x14ac:dyDescent="0.2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 x14ac:dyDescent="0.2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 x14ac:dyDescent="0.2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 x14ac:dyDescent="0.2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 x14ac:dyDescent="0.2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 x14ac:dyDescent="0.2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 x14ac:dyDescent="0.2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 x14ac:dyDescent="0.2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x14ac:dyDescent="0.2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 x14ac:dyDescent="0.2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99.999999999999972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 x14ac:dyDescent="0.2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99.999999999999972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 x14ac:dyDescent="0.2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99.999999999999972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 x14ac:dyDescent="0.2">
      <c r="A85" s="26"/>
      <c r="B85" s="121" t="s">
        <v>38</v>
      </c>
      <c r="C85" s="112"/>
      <c r="D85" s="4">
        <f t="shared" ref="D85:D122" si="31">D84+0.5</f>
        <v>-8.5</v>
      </c>
      <c r="E85" s="75">
        <v>2</v>
      </c>
      <c r="F85" s="11">
        <f t="shared" si="18"/>
        <v>362.0386719675123</v>
      </c>
      <c r="G85" s="8">
        <f t="shared" si="19"/>
        <v>7.5187969924812026E-3</v>
      </c>
      <c r="H85" s="8">
        <f t="shared" si="20"/>
        <v>0.75187969924812026</v>
      </c>
      <c r="I85" s="8">
        <f t="shared" si="21"/>
        <v>99.999999999999972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 x14ac:dyDescent="0.2">
      <c r="A86" s="26"/>
      <c r="B86" s="121" t="s">
        <v>38</v>
      </c>
      <c r="C86" s="112"/>
      <c r="D86" s="4">
        <f t="shared" si="31"/>
        <v>-8</v>
      </c>
      <c r="E86" s="75">
        <f>Monte!E86+Centrale!E86+Valle!E86</f>
        <v>1</v>
      </c>
      <c r="F86" s="11">
        <f t="shared" si="18"/>
        <v>256</v>
      </c>
      <c r="G86" s="8">
        <f t="shared" si="19"/>
        <v>3.7593984962406013E-3</v>
      </c>
      <c r="H86" s="8">
        <f t="shared" si="20"/>
        <v>0.37593984962406013</v>
      </c>
      <c r="I86" s="8">
        <f t="shared" si="21"/>
        <v>99.24812030075185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 x14ac:dyDescent="0.2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1.5037593984962405E-2</v>
      </c>
      <c r="H87" s="8">
        <f t="shared" si="20"/>
        <v>1.5037593984962405</v>
      </c>
      <c r="I87" s="8">
        <f t="shared" si="21"/>
        <v>98.87218045112779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 x14ac:dyDescent="0.2">
      <c r="A88" s="26"/>
      <c r="B88" s="121" t="s">
        <v>41</v>
      </c>
      <c r="C88" s="112"/>
      <c r="D88" s="4">
        <f t="shared" si="31"/>
        <v>-7</v>
      </c>
      <c r="E88" s="75">
        <v>14</v>
      </c>
      <c r="F88" s="11">
        <f t="shared" si="18"/>
        <v>128</v>
      </c>
      <c r="G88" s="8">
        <f t="shared" si="19"/>
        <v>5.2631578947368418E-2</v>
      </c>
      <c r="H88" s="8">
        <f t="shared" si="20"/>
        <v>5.2631578947368416</v>
      </c>
      <c r="I88" s="8">
        <f t="shared" si="21"/>
        <v>97.368421052631547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 x14ac:dyDescent="0.2">
      <c r="A89" s="26"/>
      <c r="B89" s="121" t="s">
        <v>39</v>
      </c>
      <c r="C89" s="112"/>
      <c r="D89" s="4">
        <f t="shared" si="31"/>
        <v>-6.5</v>
      </c>
      <c r="E89" s="75">
        <v>17</v>
      </c>
      <c r="F89" s="3">
        <f t="shared" si="18"/>
        <v>90.509667991878061</v>
      </c>
      <c r="G89" s="8">
        <f t="shared" si="19"/>
        <v>6.3909774436090222E-2</v>
      </c>
      <c r="H89" s="8">
        <f t="shared" si="20"/>
        <v>6.3909774436090219</v>
      </c>
      <c r="I89" s="8">
        <f t="shared" si="21"/>
        <v>92.105263157894711</v>
      </c>
      <c r="J89" s="28"/>
      <c r="K89" s="26"/>
      <c r="L89" s="26"/>
      <c r="M89" s="46">
        <f t="shared" si="22"/>
        <v>-6.8352941176470603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 x14ac:dyDescent="0.2">
      <c r="A90" s="26"/>
      <c r="B90" s="121" t="s">
        <v>40</v>
      </c>
      <c r="C90" s="112"/>
      <c r="D90" s="4">
        <f t="shared" si="31"/>
        <v>-6</v>
      </c>
      <c r="E90" s="75">
        <v>24</v>
      </c>
      <c r="F90" s="11">
        <f>2^(-D90)</f>
        <v>64</v>
      </c>
      <c r="G90" s="8">
        <f t="shared" si="19"/>
        <v>9.0225563909774431E-2</v>
      </c>
      <c r="H90" s="8">
        <f t="shared" si="20"/>
        <v>9.0225563909774422</v>
      </c>
      <c r="I90" s="8">
        <f t="shared" si="21"/>
        <v>85.714285714285694</v>
      </c>
      <c r="J90" s="28"/>
      <c r="K90" s="26"/>
      <c r="L90" s="26"/>
      <c r="M90" s="46" t="str">
        <f t="shared" si="22"/>
        <v/>
      </c>
      <c r="N90" s="46">
        <f t="shared" si="23"/>
        <v>-6.4050000000000011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 x14ac:dyDescent="0.2">
      <c r="A91" s="26"/>
      <c r="B91" s="121" t="s">
        <v>47</v>
      </c>
      <c r="C91" s="112"/>
      <c r="D91" s="4">
        <f t="shared" si="31"/>
        <v>-5.5</v>
      </c>
      <c r="E91" s="75">
        <v>14</v>
      </c>
      <c r="F91" s="10">
        <f t="shared" si="18"/>
        <v>45.254833995939045</v>
      </c>
      <c r="G91" s="8">
        <f t="shared" si="19"/>
        <v>5.2631578947368418E-2</v>
      </c>
      <c r="H91" s="8">
        <f t="shared" si="20"/>
        <v>5.2631578947368416</v>
      </c>
      <c r="I91" s="8">
        <f t="shared" si="21"/>
        <v>76.691729323308252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-5.8392857142857162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 x14ac:dyDescent="0.2">
      <c r="A92" s="26"/>
      <c r="B92" s="121" t="s">
        <v>47</v>
      </c>
      <c r="C92" s="112"/>
      <c r="D92" s="4">
        <f t="shared" si="31"/>
        <v>-5</v>
      </c>
      <c r="E92" s="75">
        <v>27</v>
      </c>
      <c r="F92" s="11">
        <f t="shared" si="18"/>
        <v>32</v>
      </c>
      <c r="G92" s="8">
        <f t="shared" si="19"/>
        <v>0.10150375939849623</v>
      </c>
      <c r="H92" s="8">
        <f t="shared" si="20"/>
        <v>10.150375939849624</v>
      </c>
      <c r="I92" s="8">
        <f t="shared" si="21"/>
        <v>71.428571428571416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 x14ac:dyDescent="0.2">
      <c r="A93" s="26"/>
      <c r="B93" s="121" t="s">
        <v>17</v>
      </c>
      <c r="C93" s="112"/>
      <c r="D93" s="4">
        <f t="shared" si="31"/>
        <v>-4.5</v>
      </c>
      <c r="E93" s="75">
        <v>24</v>
      </c>
      <c r="F93" s="3">
        <f t="shared" si="18"/>
        <v>22.627416997969519</v>
      </c>
      <c r="G93" s="8">
        <f t="shared" si="19"/>
        <v>9.0225563909774431E-2</v>
      </c>
      <c r="H93" s="8">
        <f t="shared" si="20"/>
        <v>9.0225563909774422</v>
      </c>
      <c r="I93" s="8">
        <f t="shared" si="21"/>
        <v>61.278195488721799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 x14ac:dyDescent="0.2">
      <c r="A94" s="26"/>
      <c r="B94" s="121" t="s">
        <v>17</v>
      </c>
      <c r="C94" s="112"/>
      <c r="D94" s="4">
        <f t="shared" si="31"/>
        <v>-4</v>
      </c>
      <c r="E94" s="75">
        <v>12</v>
      </c>
      <c r="F94" s="11">
        <f t="shared" si="18"/>
        <v>16</v>
      </c>
      <c r="G94" s="8">
        <f t="shared" si="19"/>
        <v>4.5112781954887216E-2</v>
      </c>
      <c r="H94" s="8">
        <f t="shared" si="20"/>
        <v>4.5112781954887211</v>
      </c>
      <c r="I94" s="8">
        <f t="shared" si="21"/>
        <v>52.255639097744357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>
        <f t="shared" si="25"/>
        <v>-4.25</v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 x14ac:dyDescent="0.2">
      <c r="A95" s="26"/>
      <c r="B95" s="121" t="s">
        <v>43</v>
      </c>
      <c r="C95" s="112"/>
      <c r="D95" s="4">
        <f t="shared" si="31"/>
        <v>-3.5</v>
      </c>
      <c r="E95" s="75">
        <v>12</v>
      </c>
      <c r="F95" s="3">
        <f t="shared" si="18"/>
        <v>11.313708498984759</v>
      </c>
      <c r="G95" s="8">
        <f t="shared" si="19"/>
        <v>4.5112781954887216E-2</v>
      </c>
      <c r="H95" s="8">
        <f t="shared" si="20"/>
        <v>4.5112781954887211</v>
      </c>
      <c r="I95" s="8">
        <f t="shared" si="21"/>
        <v>47.744360902255636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 x14ac:dyDescent="0.2">
      <c r="A96" s="26"/>
      <c r="B96" s="121" t="s">
        <v>43</v>
      </c>
      <c r="C96" s="112"/>
      <c r="D96" s="4">
        <f t="shared" si="31"/>
        <v>-3</v>
      </c>
      <c r="E96" s="75">
        <v>14</v>
      </c>
      <c r="F96" s="11">
        <f t="shared" si="18"/>
        <v>8</v>
      </c>
      <c r="G96" s="8">
        <f t="shared" si="19"/>
        <v>5.2631578947368418E-2</v>
      </c>
      <c r="H96" s="8">
        <f t="shared" si="20"/>
        <v>5.2631578947368416</v>
      </c>
      <c r="I96" s="8">
        <f t="shared" si="21"/>
        <v>43.233082706766915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>
        <f t="shared" si="26"/>
        <v>-3.1928571428571431</v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 x14ac:dyDescent="0.2">
      <c r="A97" s="26"/>
      <c r="B97" s="121" t="s">
        <v>16</v>
      </c>
      <c r="C97" s="112"/>
      <c r="D97" s="4">
        <f t="shared" si="31"/>
        <v>-2.5</v>
      </c>
      <c r="E97" s="75">
        <v>12</v>
      </c>
      <c r="F97" s="10">
        <f t="shared" si="18"/>
        <v>5.6568542494923806</v>
      </c>
      <c r="G97" s="8">
        <f t="shared" si="19"/>
        <v>4.5112781954887216E-2</v>
      </c>
      <c r="H97" s="8">
        <f t="shared" si="20"/>
        <v>4.5112781954887211</v>
      </c>
      <c r="I97" s="8">
        <f t="shared" si="21"/>
        <v>37.969924812030072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>
        <f t="shared" si="27"/>
        <v>-2.6708333333333334</v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 x14ac:dyDescent="0.2">
      <c r="A98" s="26"/>
      <c r="B98" s="121" t="s">
        <v>16</v>
      </c>
      <c r="C98" s="112"/>
      <c r="D98" s="4">
        <f t="shared" si="31"/>
        <v>-2</v>
      </c>
      <c r="E98" s="75">
        <v>19</v>
      </c>
      <c r="F98" s="11">
        <f t="shared" si="18"/>
        <v>4</v>
      </c>
      <c r="G98" s="8">
        <f t="shared" si="19"/>
        <v>7.1428571428571425E-2</v>
      </c>
      <c r="H98" s="8">
        <f t="shared" si="20"/>
        <v>7.1428571428571423</v>
      </c>
      <c r="I98" s="8">
        <f t="shared" si="21"/>
        <v>33.458646616541351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 x14ac:dyDescent="0.2">
      <c r="A99" s="26"/>
      <c r="B99" s="121" t="s">
        <v>46</v>
      </c>
      <c r="C99" s="112"/>
      <c r="D99" s="4">
        <f t="shared" si="31"/>
        <v>-1.5</v>
      </c>
      <c r="E99" s="75">
        <v>14</v>
      </c>
      <c r="F99" s="10">
        <f t="shared" si="18"/>
        <v>2.8284271247461898</v>
      </c>
      <c r="G99" s="8">
        <f t="shared" si="19"/>
        <v>5.2631578947368418E-2</v>
      </c>
      <c r="H99" s="8">
        <f t="shared" si="20"/>
        <v>5.2631578947368416</v>
      </c>
      <c r="I99" s="8">
        <f t="shared" si="21"/>
        <v>26.315789473684209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>
        <f t="shared" si="28"/>
        <v>-1.8750000000000002</v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 x14ac:dyDescent="0.2">
      <c r="A100" s="26"/>
      <c r="B100" s="121" t="s">
        <v>46</v>
      </c>
      <c r="C100" s="112"/>
      <c r="D100" s="4">
        <f t="shared" si="31"/>
        <v>-1</v>
      </c>
      <c r="E100" s="75">
        <v>12</v>
      </c>
      <c r="F100" s="11">
        <f t="shared" si="18"/>
        <v>2</v>
      </c>
      <c r="G100" s="8">
        <f t="shared" si="19"/>
        <v>4.5112781954887216E-2</v>
      </c>
      <c r="H100" s="8">
        <f t="shared" si="20"/>
        <v>4.5112781954887211</v>
      </c>
      <c r="I100" s="8">
        <f t="shared" si="21"/>
        <v>21.052631578947366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 x14ac:dyDescent="0.2">
      <c r="A101" s="26"/>
      <c r="B101" s="121" t="s">
        <v>45</v>
      </c>
      <c r="C101" s="112"/>
      <c r="D101" s="4">
        <f t="shared" si="31"/>
        <v>-0.5</v>
      </c>
      <c r="E101" s="75">
        <v>10</v>
      </c>
      <c r="F101" s="10">
        <f t="shared" si="18"/>
        <v>1.4142135623730951</v>
      </c>
      <c r="G101" s="8">
        <f t="shared" si="19"/>
        <v>3.7593984962406013E-2</v>
      </c>
      <c r="H101" s="8">
        <f t="shared" si="20"/>
        <v>3.7593984962406015</v>
      </c>
      <c r="I101" s="8">
        <f t="shared" si="21"/>
        <v>16.541353383458645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>
        <f t="shared" si="29"/>
        <v>-0.92800000000000016</v>
      </c>
      <c r="U101" s="46" t="str">
        <f t="shared" si="30"/>
        <v/>
      </c>
      <c r="V101" s="26"/>
      <c r="W101" s="26"/>
      <c r="X101" s="26"/>
    </row>
    <row r="102" spans="1:24" x14ac:dyDescent="0.2">
      <c r="A102" s="26"/>
      <c r="B102" s="121" t="s">
        <v>45</v>
      </c>
      <c r="C102" s="112"/>
      <c r="D102" s="4">
        <f t="shared" si="31"/>
        <v>0</v>
      </c>
      <c r="E102" s="75">
        <v>17</v>
      </c>
      <c r="F102" s="11">
        <f t="shared" si="18"/>
        <v>1</v>
      </c>
      <c r="G102" s="8">
        <f t="shared" si="19"/>
        <v>6.3909774436090222E-2</v>
      </c>
      <c r="H102" s="8">
        <f t="shared" si="20"/>
        <v>6.3909774436090219</v>
      </c>
      <c r="I102" s="8">
        <f t="shared" si="21"/>
        <v>12.781954887218044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>
        <f t="shared" si="30"/>
        <v>-0.2823529411764707</v>
      </c>
      <c r="V102" s="26"/>
      <c r="W102" s="26"/>
      <c r="X102" s="26"/>
    </row>
    <row r="103" spans="1:24" x14ac:dyDescent="0.2">
      <c r="A103" s="26"/>
      <c r="B103" s="121" t="s">
        <v>18</v>
      </c>
      <c r="C103" s="112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1.1278195488721804E-2</v>
      </c>
      <c r="H103" s="8">
        <f t="shared" si="20"/>
        <v>1.1278195488721803</v>
      </c>
      <c r="I103" s="8">
        <f t="shared" si="21"/>
        <v>6.3909774436090219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 x14ac:dyDescent="0.2">
      <c r="A104" s="26"/>
      <c r="B104" s="121" t="s">
        <v>18</v>
      </c>
      <c r="C104" s="112"/>
      <c r="D104" s="4">
        <f t="shared" si="31"/>
        <v>1</v>
      </c>
      <c r="E104" s="75">
        <v>5</v>
      </c>
      <c r="F104" s="3">
        <f t="shared" si="18"/>
        <v>0.5</v>
      </c>
      <c r="G104" s="8">
        <f t="shared" si="19"/>
        <v>1.8796992481203006E-2</v>
      </c>
      <c r="H104" s="8">
        <f t="shared" si="20"/>
        <v>1.8796992481203008</v>
      </c>
      <c r="I104" s="8">
        <f t="shared" si="21"/>
        <v>5.2631578947368416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 x14ac:dyDescent="0.2">
      <c r="A105" s="26"/>
      <c r="B105" s="121" t="s">
        <v>44</v>
      </c>
      <c r="C105" s="112"/>
      <c r="D105" s="4">
        <f t="shared" si="31"/>
        <v>1.5</v>
      </c>
      <c r="E105" s="75">
        <v>2</v>
      </c>
      <c r="F105" s="10">
        <f t="shared" si="18"/>
        <v>0.35355339059327379</v>
      </c>
      <c r="G105" s="8">
        <f t="shared" si="19"/>
        <v>7.5187969924812026E-3</v>
      </c>
      <c r="H105" s="8">
        <f t="shared" si="20"/>
        <v>0.75187969924812026</v>
      </c>
      <c r="I105" s="8">
        <f t="shared" si="21"/>
        <v>3.3834586466165408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 x14ac:dyDescent="0.2">
      <c r="A106" s="26"/>
      <c r="B106" s="121" t="s">
        <v>44</v>
      </c>
      <c r="C106" s="112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1.5037593984962405E-2</v>
      </c>
      <c r="H106" s="8">
        <f t="shared" si="20"/>
        <v>1.5037593984962405</v>
      </c>
      <c r="I106" s="8">
        <f t="shared" si="21"/>
        <v>2.6315789473684208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 x14ac:dyDescent="0.2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7.5187969924812026E-3</v>
      </c>
      <c r="H107" s="8">
        <f t="shared" si="20"/>
        <v>0.75187969924812026</v>
      </c>
      <c r="I107" s="8">
        <f t="shared" si="21"/>
        <v>1.1278195488721803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 x14ac:dyDescent="0.2">
      <c r="A108" s="26"/>
      <c r="B108" s="121" t="s">
        <v>19</v>
      </c>
      <c r="C108" s="112"/>
      <c r="D108" s="4">
        <f t="shared" si="31"/>
        <v>3</v>
      </c>
      <c r="E108" s="75">
        <v>1</v>
      </c>
      <c r="F108" s="13">
        <f t="shared" si="18"/>
        <v>0.125</v>
      </c>
      <c r="G108" s="8">
        <f t="shared" si="19"/>
        <v>3.7593984962406013E-3</v>
      </c>
      <c r="H108" s="8">
        <f t="shared" si="20"/>
        <v>0.37593984962406013</v>
      </c>
      <c r="I108" s="8">
        <f t="shared" si="21"/>
        <v>0.37593984962406013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 x14ac:dyDescent="0.2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 x14ac:dyDescent="0.2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 x14ac:dyDescent="0.2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 x14ac:dyDescent="0.2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 x14ac:dyDescent="0.2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 x14ac:dyDescent="0.2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 x14ac:dyDescent="0.2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 x14ac:dyDescent="0.2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 x14ac:dyDescent="0.2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 x14ac:dyDescent="0.2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 x14ac:dyDescent="0.2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 x14ac:dyDescent="0.2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 x14ac:dyDescent="0.2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 x14ac:dyDescent="0.2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266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 x14ac:dyDescent="0.2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-6.8352941176470603</v>
      </c>
      <c r="N123" s="45">
        <f t="shared" ref="N123:U123" si="32">SUM(N82:N122)</f>
        <v>-6.4050000000000011</v>
      </c>
      <c r="O123" s="45">
        <f t="shared" si="32"/>
        <v>-5.8392857142857162</v>
      </c>
      <c r="P123" s="45">
        <f t="shared" si="32"/>
        <v>-4.25</v>
      </c>
      <c r="Q123" s="45">
        <f t="shared" si="32"/>
        <v>-3.1928571428571431</v>
      </c>
      <c r="R123" s="45">
        <f t="shared" si="32"/>
        <v>-2.6708333333333334</v>
      </c>
      <c r="S123" s="45">
        <f t="shared" si="32"/>
        <v>-1.8750000000000002</v>
      </c>
      <c r="T123" s="45">
        <f t="shared" si="32"/>
        <v>-0.92800000000000016</v>
      </c>
      <c r="U123" s="45">
        <f t="shared" si="32"/>
        <v>-0.2823529411764707</v>
      </c>
      <c r="V123" s="26"/>
      <c r="W123" s="26"/>
      <c r="X123" s="26"/>
    </row>
    <row r="124" spans="1:24" x14ac:dyDescent="0.2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 x14ac:dyDescent="0.2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 x14ac:dyDescent="0.2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 x14ac:dyDescent="0.2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 x14ac:dyDescent="0.2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 x14ac:dyDescent="0.2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 x14ac:dyDescent="0.2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 x14ac:dyDescent="0.2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 x14ac:dyDescent="0.2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 x14ac:dyDescent="0.2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 x14ac:dyDescent="0.2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 x14ac:dyDescent="0.2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 x14ac:dyDescent="0.2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 x14ac:dyDescent="0.2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 x14ac:dyDescent="0.2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 x14ac:dyDescent="0.2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 x14ac:dyDescent="0.2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 x14ac:dyDescent="0.2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 x14ac:dyDescent="0.2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 x14ac:dyDescent="0.2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 x14ac:dyDescent="0.2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 x14ac:dyDescent="0.2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 x14ac:dyDescent="0.2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 x14ac:dyDescent="0.2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 x14ac:dyDescent="0.2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 x14ac:dyDescent="0.2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 x14ac:dyDescent="0.2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 x14ac:dyDescent="0.2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 x14ac:dyDescent="0.2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 x14ac:dyDescent="0.2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 x14ac:dyDescent="0.2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 x14ac:dyDescent="0.2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 x14ac:dyDescent="0.2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 x14ac:dyDescent="0.2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 x14ac:dyDescent="0.2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 x14ac:dyDescent="0.2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 x14ac:dyDescent="0.2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 x14ac:dyDescent="0.2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 x14ac:dyDescent="0.2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 x14ac:dyDescent="0.2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 x14ac:dyDescent="0.2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 x14ac:dyDescent="0.2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 x14ac:dyDescent="0.2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 x14ac:dyDescent="0.2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 x14ac:dyDescent="0.2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 x14ac:dyDescent="0.2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 x14ac:dyDescent="0.2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 x14ac:dyDescent="0.2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 x14ac:dyDescent="0.2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 x14ac:dyDescent="0.2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 x14ac:dyDescent="0.2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 x14ac:dyDescent="0.2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 x14ac:dyDescent="0.2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 x14ac:dyDescent="0.2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 x14ac:dyDescent="0.2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 x14ac:dyDescent="0.2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 x14ac:dyDescent="0.2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 x14ac:dyDescent="0.2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 x14ac:dyDescent="0.2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 x14ac:dyDescent="0.2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 x14ac:dyDescent="0.2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 x14ac:dyDescent="0.2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 x14ac:dyDescent="0.2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 x14ac:dyDescent="0.2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 x14ac:dyDescent="0.2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 x14ac:dyDescent="0.2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 x14ac:dyDescent="0.2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 x14ac:dyDescent="0.2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 x14ac:dyDescent="0.2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 x14ac:dyDescent="0.2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 x14ac:dyDescent="0.2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 x14ac:dyDescent="0.2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 x14ac:dyDescent="0.2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 x14ac:dyDescent="0.2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 x14ac:dyDescent="0.2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 x14ac:dyDescent="0.2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 x14ac:dyDescent="0.2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 x14ac:dyDescent="0.2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 x14ac:dyDescent="0.2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 x14ac:dyDescent="0.2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 x14ac:dyDescent="0.2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 x14ac:dyDescent="0.2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 x14ac:dyDescent="0.2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 x14ac:dyDescent="0.2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-6.5789473684210523E-2</v>
      </c>
      <c r="G207" s="39">
        <f t="shared" si="55"/>
        <v>0.1854345783051104</v>
      </c>
      <c r="H207" s="39">
        <f t="shared" si="56"/>
        <v>-0.92089878925207092</v>
      </c>
      <c r="I207" s="40">
        <f t="shared" si="57"/>
        <v>4.5733357165488187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 x14ac:dyDescent="0.2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-3.1015037593984961E-2</v>
      </c>
      <c r="G208" s="39">
        <f t="shared" si="55"/>
        <v>7.4987343988894173E-2</v>
      </c>
      <c r="H208" s="39">
        <f t="shared" si="56"/>
        <v>-0.33490588217596351</v>
      </c>
      <c r="I208" s="40">
        <f t="shared" si="57"/>
        <v>1.4957450677633259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 x14ac:dyDescent="0.2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-0.11654135338345864</v>
      </c>
      <c r="G209" s="39">
        <f t="shared" si="55"/>
        <v>0.23654839229341376</v>
      </c>
      <c r="H209" s="39">
        <f t="shared" si="56"/>
        <v>-0.93819005214117113</v>
      </c>
      <c r="I209" s="40">
        <f t="shared" si="57"/>
        <v>3.7210169361238181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 x14ac:dyDescent="0.2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-0.38157894736842102</v>
      </c>
      <c r="G210" s="39">
        <f t="shared" si="55"/>
        <v>0.63233171968306212</v>
      </c>
      <c r="H210" s="39">
        <f t="shared" si="56"/>
        <v>-2.1917663366458018</v>
      </c>
      <c r="I210" s="40">
        <f t="shared" si="57"/>
        <v>7.5970246706294349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 x14ac:dyDescent="0.2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-0.43139097744360899</v>
      </c>
      <c r="G211" s="39">
        <f t="shared" si="55"/>
        <v>0.56228696777275888</v>
      </c>
      <c r="H211" s="39">
        <f t="shared" si="56"/>
        <v>-1.6678361562883715</v>
      </c>
      <c r="I211" s="40">
        <f t="shared" si="57"/>
        <v>4.9470779222237793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 x14ac:dyDescent="0.2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-0.56390977443609014</v>
      </c>
      <c r="G212" s="39">
        <f t="shared" si="55"/>
        <v>0.54874933957087313</v>
      </c>
      <c r="H212" s="39">
        <f t="shared" si="56"/>
        <v>-1.353306641949221</v>
      </c>
      <c r="I212" s="40">
        <f t="shared" si="57"/>
        <v>3.3374780342807862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 x14ac:dyDescent="0.2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-0.30263157894736842</v>
      </c>
      <c r="G213" s="39">
        <f t="shared" si="55"/>
        <v>0.20346349649350925</v>
      </c>
      <c r="H213" s="39">
        <f t="shared" si="56"/>
        <v>-0.40004288972220059</v>
      </c>
      <c r="I213" s="40">
        <f t="shared" si="57"/>
        <v>0.78655049370192087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 x14ac:dyDescent="0.2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-0.5328947368421052</v>
      </c>
      <c r="G214" s="39">
        <f t="shared" si="55"/>
        <v>0.2181966448712658</v>
      </c>
      <c r="H214" s="39">
        <f t="shared" si="56"/>
        <v>-0.31991237405937473</v>
      </c>
      <c r="I214" s="40">
        <f t="shared" si="57"/>
        <v>0.46904445820735402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 x14ac:dyDescent="0.2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-0.42857142857142855</v>
      </c>
      <c r="G215" s="39">
        <f t="shared" si="55"/>
        <v>8.422336297524867E-2</v>
      </c>
      <c r="H215" s="39">
        <f t="shared" si="56"/>
        <v>-8.1373700318191411E-2</v>
      </c>
      <c r="I215" s="40">
        <f t="shared" si="57"/>
        <v>7.862045481870375E-2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 x14ac:dyDescent="0.2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-0.19172932330827067</v>
      </c>
      <c r="G216" s="39">
        <f t="shared" si="55"/>
        <v>9.8034673432408105E-3</v>
      </c>
      <c r="H216" s="39">
        <f t="shared" si="56"/>
        <v>-4.5700374081272975E-3</v>
      </c>
      <c r="I216" s="40">
        <f t="shared" si="57"/>
        <v>2.130393378224757E-3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 x14ac:dyDescent="0.2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-0.16917293233082706</v>
      </c>
      <c r="G217" s="39">
        <f t="shared" si="55"/>
        <v>5.1644176300890359E-5</v>
      </c>
      <c r="H217" s="39">
        <f t="shared" si="56"/>
        <v>1.7473593485263496E-6</v>
      </c>
      <c r="I217" s="40">
        <f t="shared" si="57"/>
        <v>5.9121180965176701E-8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 x14ac:dyDescent="0.2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-0.17105263157894735</v>
      </c>
      <c r="G218" s="39">
        <f t="shared" si="55"/>
        <v>1.4998913984605341E-2</v>
      </c>
      <c r="H218" s="39">
        <f t="shared" si="56"/>
        <v>8.0069390444133734E-3</v>
      </c>
      <c r="I218" s="40">
        <f t="shared" si="57"/>
        <v>4.2743809936342031E-3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 x14ac:dyDescent="0.2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-0.12406015037593984</v>
      </c>
      <c r="G219" s="39">
        <f t="shared" si="55"/>
        <v>4.821717077475187E-2</v>
      </c>
      <c r="H219" s="39">
        <f t="shared" si="56"/>
        <v>4.9848578808484069E-2</v>
      </c>
      <c r="I219" s="40">
        <f t="shared" si="57"/>
        <v>5.1535184858395158E-2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 x14ac:dyDescent="0.2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-0.1607142857142857</v>
      </c>
      <c r="G220" s="39">
        <f t="shared" si="55"/>
        <v>0.16804632418855939</v>
      </c>
      <c r="H220" s="39">
        <f t="shared" si="56"/>
        <v>0.25775526416891809</v>
      </c>
      <c r="I220" s="40">
        <f t="shared" si="57"/>
        <v>0.39535393902600968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 x14ac:dyDescent="0.2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-9.2105263157894732E-2</v>
      </c>
      <c r="G221" s="39">
        <f t="shared" si="55"/>
        <v>0.2177096381634735</v>
      </c>
      <c r="H221" s="39">
        <f t="shared" si="56"/>
        <v>0.44278539190390653</v>
      </c>
      <c r="I221" s="40">
        <f t="shared" si="57"/>
        <v>0.90055224443614057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 x14ac:dyDescent="0.2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-5.6390977443609019E-2</v>
      </c>
      <c r="G222" s="39">
        <f t="shared" si="55"/>
        <v>0.28963839300325539</v>
      </c>
      <c r="H222" s="39">
        <f t="shared" si="56"/>
        <v>0.73389577776012827</v>
      </c>
      <c r="I222" s="40">
        <f t="shared" si="57"/>
        <v>1.8595705045500992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 x14ac:dyDescent="0.2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-2.819548872180451E-2</v>
      </c>
      <c r="G223" s="39">
        <f t="shared" si="55"/>
        <v>0.34602076308414759</v>
      </c>
      <c r="H223" s="39">
        <f t="shared" si="56"/>
        <v>1.0497697586801018</v>
      </c>
      <c r="I223" s="40">
        <f t="shared" si="57"/>
        <v>3.1848278017099325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 x14ac:dyDescent="0.2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-1.5977443609022556E-2</v>
      </c>
      <c r="G224" s="39">
        <f t="shared" si="55"/>
        <v>0.79810442494953515</v>
      </c>
      <c r="H224" s="39">
        <f t="shared" si="56"/>
        <v>2.8203690204983571</v>
      </c>
      <c r="I224" s="40">
        <f t="shared" si="57"/>
        <v>9.9667175912347954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 x14ac:dyDescent="0.2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2.819548872180451E-3</v>
      </c>
      <c r="G225" s="39">
        <f t="shared" si="55"/>
        <v>0.18351678350718786</v>
      </c>
      <c r="H225" s="39">
        <f t="shared" si="56"/>
        <v>0.74027634850831792</v>
      </c>
      <c r="I225" s="40">
        <f t="shared" si="57"/>
        <v>2.9861523381557329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 x14ac:dyDescent="0.2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1.4097744360902255E-2</v>
      </c>
      <c r="G226" s="39">
        <f t="shared" si="55"/>
        <v>0.386384512357835</v>
      </c>
      <c r="H226" s="39">
        <f t="shared" si="56"/>
        <v>1.7518034658028159</v>
      </c>
      <c r="I226" s="40">
        <f t="shared" si="57"/>
        <v>7.9423871419481049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 x14ac:dyDescent="0.2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9.3984962406015032E-3</v>
      </c>
      <c r="G227" s="39">
        <f t="shared" si="55"/>
        <v>0.19052248604438335</v>
      </c>
      <c r="H227" s="39">
        <f t="shared" si="56"/>
        <v>0.95905867974973413</v>
      </c>
      <c r="I227" s="40">
        <f t="shared" si="57"/>
        <v>4.8277427525747898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 x14ac:dyDescent="0.2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2.6315789473684209E-2</v>
      </c>
      <c r="G228" s="39">
        <f t="shared" si="55"/>
        <v>0.46050113128374665</v>
      </c>
      <c r="H228" s="39">
        <f t="shared" si="56"/>
        <v>2.5483370874047933</v>
      </c>
      <c r="I228" s="40">
        <f t="shared" si="57"/>
        <v>14.102075912255097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 x14ac:dyDescent="0.2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1.6917293233082706E-2</v>
      </c>
      <c r="G229" s="39">
        <f t="shared" si="55"/>
        <v>0.2737380437356039</v>
      </c>
      <c r="H229" s="39">
        <f t="shared" si="56"/>
        <v>1.6516900759234745</v>
      </c>
      <c r="I229" s="40">
        <f t="shared" si="57"/>
        <v>9.9660247062299856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 x14ac:dyDescent="0.2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1.0338345864661654E-2</v>
      </c>
      <c r="G230" s="39">
        <f t="shared" si="55"/>
        <v>0.16049246016278751</v>
      </c>
      <c r="H230" s="39">
        <f t="shared" si="56"/>
        <v>1.0486311870786642</v>
      </c>
      <c r="I230" s="40">
        <f t="shared" si="57"/>
        <v>6.851582718581648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 x14ac:dyDescent="0.2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 x14ac:dyDescent="0.2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 x14ac:dyDescent="0.2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 x14ac:dyDescent="0.2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 x14ac:dyDescent="0.2">
      <c r="A235" s="26"/>
      <c r="B235" s="26"/>
      <c r="C235" s="26"/>
      <c r="D235" s="26"/>
      <c r="E235" s="61">
        <f>2^(-F235)</f>
        <v>13.773607697159557</v>
      </c>
      <c r="F235" s="62">
        <f>SUM(F204:F234)</f>
        <v>-3.7838345864661651</v>
      </c>
      <c r="G235" s="62">
        <f>SQRT(SUM(G204:G234))</f>
        <v>2.5087781892215082</v>
      </c>
      <c r="H235" s="62">
        <f>(SUM(H204:H234))/(($G$235)^3)</f>
        <v>0.37044734748312991</v>
      </c>
      <c r="I235" s="62">
        <f>(SUM(I204:I234))/(($G$235)^4)</f>
        <v>2.2731041024055352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 x14ac:dyDescent="0.2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 x14ac:dyDescent="0.2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 x14ac:dyDescent="0.2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 x14ac:dyDescent="0.2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 x14ac:dyDescent="0.2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 x14ac:dyDescent="0.2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 x14ac:dyDescent="0.2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 x14ac:dyDescent="0.2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 x14ac:dyDescent="0.2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 x14ac:dyDescent="0.2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 x14ac:dyDescent="0.2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 x14ac:dyDescent="0.2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 x14ac:dyDescent="0.2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 x14ac:dyDescent="0.2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 x14ac:dyDescent="0.2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 x14ac:dyDescent="0.2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 x14ac:dyDescent="0.2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 x14ac:dyDescent="0.2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 x14ac:dyDescent="0.2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 x14ac:dyDescent="0.2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 x14ac:dyDescent="0.2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 x14ac:dyDescent="0.2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 x14ac:dyDescent="0.2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 x14ac:dyDescent="0.2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 x14ac:dyDescent="0.2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 x14ac:dyDescent="0.2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 x14ac:dyDescent="0.2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 x14ac:dyDescent="0.2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 x14ac:dyDescent="0.2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 x14ac:dyDescent="0.2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 x14ac:dyDescent="0.2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 x14ac:dyDescent="0.2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 x14ac:dyDescent="0.2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 x14ac:dyDescent="0.2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 x14ac:dyDescent="0.2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 x14ac:dyDescent="0.2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 x14ac:dyDescent="0.2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 x14ac:dyDescent="0.2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 x14ac:dyDescent="0.2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 x14ac:dyDescent="0.2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 x14ac:dyDescent="0.2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 x14ac:dyDescent="0.2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 x14ac:dyDescent="0.2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 x14ac:dyDescent="0.2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 x14ac:dyDescent="0.2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 x14ac:dyDescent="0.2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 x14ac:dyDescent="0.2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 x14ac:dyDescent="0.2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 x14ac:dyDescent="0.2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 x14ac:dyDescent="0.2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 x14ac:dyDescent="0.2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 x14ac:dyDescent="0.2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 x14ac:dyDescent="0.2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 x14ac:dyDescent="0.2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 x14ac:dyDescent="0.2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 x14ac:dyDescent="0.2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 x14ac:dyDescent="0.2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 x14ac:dyDescent="0.2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 x14ac:dyDescent="0.2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 x14ac:dyDescent="0.2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 x14ac:dyDescent="0.2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 x14ac:dyDescent="0.2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 x14ac:dyDescent="0.2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 x14ac:dyDescent="0.2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 x14ac:dyDescent="0.2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 x14ac:dyDescent="0.2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 x14ac:dyDescent="0.2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 x14ac:dyDescent="0.2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 x14ac:dyDescent="0.2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7" workbookViewId="0">
      <selection activeCell="D3" sqref="D3:I3"/>
    </sheetView>
  </sheetViews>
  <sheetFormatPr defaultColWidth="8.7109375" defaultRowHeight="12.75" x14ac:dyDescent="0.2"/>
  <cols>
    <col min="7" max="7" width="8.7109375" style="1"/>
    <col min="10" max="10" width="8.7109375" style="14"/>
    <col min="13" max="21" width="9.140625" hidden="1" customWidth="1"/>
  </cols>
  <sheetData>
    <row r="1" spans="1:24" ht="15.75" x14ac:dyDescent="0.2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 x14ac:dyDescent="0.2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 x14ac:dyDescent="0.2">
      <c r="A3" s="26"/>
      <c r="B3" s="91" t="s">
        <v>24</v>
      </c>
      <c r="C3" s="92"/>
      <c r="D3" s="96"/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 x14ac:dyDescent="0.2">
      <c r="A4" s="26"/>
      <c r="B4" s="91" t="s">
        <v>26</v>
      </c>
      <c r="C4" s="92"/>
      <c r="D4" s="97"/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 x14ac:dyDescent="0.2">
      <c r="A5" s="26"/>
      <c r="B5" s="98" t="s">
        <v>25</v>
      </c>
      <c r="C5" s="99"/>
      <c r="D5" s="100"/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 x14ac:dyDescent="0.2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 x14ac:dyDescent="0.2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 x14ac:dyDescent="0.2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 x14ac:dyDescent="0.2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 x14ac:dyDescent="0.2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 x14ac:dyDescent="0.2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 x14ac:dyDescent="0.2">
      <c r="A12" s="26"/>
      <c r="B12" s="92" t="s">
        <v>30</v>
      </c>
      <c r="C12" s="92"/>
      <c r="D12" s="92"/>
      <c r="E12" s="93">
        <f>J122</f>
        <v>59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 x14ac:dyDescent="0.2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 x14ac:dyDescent="0.2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 x14ac:dyDescent="0.2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 x14ac:dyDescent="0.2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 x14ac:dyDescent="0.2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 x14ac:dyDescent="0.2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x14ac:dyDescent="0.2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 x14ac:dyDescent="0.2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-1.2250000000000001</v>
      </c>
      <c r="G20" s="58">
        <f t="shared" ref="G20:G29" si="1">2^(-F20)</f>
        <v>2.3375544971224911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 x14ac:dyDescent="0.2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-1.8050000000000002</v>
      </c>
      <c r="G21" s="58">
        <f t="shared" si="1"/>
        <v>3.4942915836667772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 x14ac:dyDescent="0.2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-2.3125</v>
      </c>
      <c r="G22" s="58">
        <f t="shared" si="1"/>
        <v>4.9674312482939351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 x14ac:dyDescent="0.2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-3.1083333333333338</v>
      </c>
      <c r="G23" s="58">
        <f t="shared" si="1"/>
        <v>8.6238574643428425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 x14ac:dyDescent="0.2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-3.6500000000000012</v>
      </c>
      <c r="G24" s="58">
        <f t="shared" si="1"/>
        <v>12.553345566348021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 x14ac:dyDescent="0.2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-4.4500000000000011</v>
      </c>
      <c r="G25" s="58">
        <f t="shared" si="1"/>
        <v>21.856644108070345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 x14ac:dyDescent="0.2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-5.2708333333333339</v>
      </c>
      <c r="G26" s="58">
        <f t="shared" si="1"/>
        <v>38.608144985616718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 x14ac:dyDescent="0.2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-6.2600000000000016</v>
      </c>
      <c r="G27" s="58">
        <f t="shared" si="1"/>
        <v>76.638637095611529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 x14ac:dyDescent="0.2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-6.8500000000000023</v>
      </c>
      <c r="G28" s="58">
        <f t="shared" si="1"/>
        <v>115.36005921418639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 x14ac:dyDescent="0.2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-3.9110169491525419</v>
      </c>
      <c r="G29" s="58">
        <f t="shared" si="1"/>
        <v>15.0429639677191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 x14ac:dyDescent="0.2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2.2102240816799887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 x14ac:dyDescent="0.2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0.60726409867164099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 x14ac:dyDescent="0.2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3.1630138445366174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 x14ac:dyDescent="0.2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91.525423728813536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 x14ac:dyDescent="0.2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8.4745762711864394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 x14ac:dyDescent="0.2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 x14ac:dyDescent="0.2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 x14ac:dyDescent="0.2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x14ac:dyDescent="0.2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 x14ac:dyDescent="0.2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 x14ac:dyDescent="0.2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 x14ac:dyDescent="0.2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 x14ac:dyDescent="0.2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 x14ac:dyDescent="0.2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 x14ac:dyDescent="0.2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 x14ac:dyDescent="0.2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 x14ac:dyDescent="0.2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 x14ac:dyDescent="0.2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 x14ac:dyDescent="0.2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 x14ac:dyDescent="0.2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 x14ac:dyDescent="0.2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 x14ac:dyDescent="0.2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 x14ac:dyDescent="0.2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 x14ac:dyDescent="0.2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 x14ac:dyDescent="0.2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 x14ac:dyDescent="0.2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 x14ac:dyDescent="0.2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 x14ac:dyDescent="0.2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 x14ac:dyDescent="0.2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 x14ac:dyDescent="0.2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 x14ac:dyDescent="0.2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 x14ac:dyDescent="0.2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 x14ac:dyDescent="0.2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 x14ac:dyDescent="0.2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 x14ac:dyDescent="0.2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 x14ac:dyDescent="0.2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 x14ac:dyDescent="0.2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 x14ac:dyDescent="0.2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 x14ac:dyDescent="0.2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 x14ac:dyDescent="0.2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 x14ac:dyDescent="0.2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 x14ac:dyDescent="0.2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 x14ac:dyDescent="0.2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 x14ac:dyDescent="0.2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 x14ac:dyDescent="0.2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 x14ac:dyDescent="0.2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 x14ac:dyDescent="0.2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 x14ac:dyDescent="0.2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 x14ac:dyDescent="0.2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 x14ac:dyDescent="0.2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 x14ac:dyDescent="0.2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x14ac:dyDescent="0.2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 x14ac:dyDescent="0.2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99.999999999999972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 x14ac:dyDescent="0.2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99.999999999999972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 x14ac:dyDescent="0.2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99.999999999999972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 x14ac:dyDescent="0.2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99.999999999999972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 x14ac:dyDescent="0.2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99.999999999999972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 x14ac:dyDescent="0.2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99.999999999999972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 x14ac:dyDescent="0.2">
      <c r="A88" s="26"/>
      <c r="B88" s="121" t="s">
        <v>41</v>
      </c>
      <c r="C88" s="112"/>
      <c r="D88" s="4">
        <f t="shared" si="31"/>
        <v>-7</v>
      </c>
      <c r="E88" s="75">
        <v>5</v>
      </c>
      <c r="F88" s="11">
        <f t="shared" si="18"/>
        <v>128</v>
      </c>
      <c r="G88" s="8">
        <f t="shared" si="19"/>
        <v>8.4745762711864403E-2</v>
      </c>
      <c r="H88" s="8">
        <f t="shared" si="20"/>
        <v>8.4745762711864394</v>
      </c>
      <c r="I88" s="8">
        <f t="shared" si="21"/>
        <v>99.999999999999972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 x14ac:dyDescent="0.2">
      <c r="A89" s="26"/>
      <c r="B89" s="121" t="s">
        <v>39</v>
      </c>
      <c r="C89" s="112"/>
      <c r="D89" s="4">
        <f t="shared" si="31"/>
        <v>-6.5</v>
      </c>
      <c r="E89" s="75">
        <v>3</v>
      </c>
      <c r="F89" s="3">
        <f t="shared" si="18"/>
        <v>90.509667991878061</v>
      </c>
      <c r="G89" s="8">
        <f t="shared" si="19"/>
        <v>5.0847457627118647E-2</v>
      </c>
      <c r="H89" s="8">
        <f t="shared" si="20"/>
        <v>5.0847457627118651</v>
      </c>
      <c r="I89" s="8">
        <f t="shared" si="21"/>
        <v>91.525423728813536</v>
      </c>
      <c r="J89" s="28"/>
      <c r="K89" s="26"/>
      <c r="L89" s="26"/>
      <c r="M89" s="46">
        <f t="shared" si="22"/>
        <v>-6.8500000000000023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 x14ac:dyDescent="0.2">
      <c r="A90" s="26"/>
      <c r="B90" s="121" t="s">
        <v>40</v>
      </c>
      <c r="C90" s="112"/>
      <c r="D90" s="4">
        <f t="shared" si="31"/>
        <v>-6</v>
      </c>
      <c r="E90" s="75">
        <v>3</v>
      </c>
      <c r="F90" s="11">
        <f t="shared" si="18"/>
        <v>64</v>
      </c>
      <c r="G90" s="8">
        <f t="shared" si="19"/>
        <v>5.0847457627118647E-2</v>
      </c>
      <c r="H90" s="8">
        <f t="shared" si="20"/>
        <v>5.0847457627118651</v>
      </c>
      <c r="I90" s="8">
        <f t="shared" si="21"/>
        <v>86.440677966101674</v>
      </c>
      <c r="J90" s="28"/>
      <c r="K90" s="26"/>
      <c r="L90" s="26"/>
      <c r="M90" s="46" t="str">
        <f t="shared" si="22"/>
        <v/>
      </c>
      <c r="N90" s="46">
        <f t="shared" si="23"/>
        <v>-6.2600000000000016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 x14ac:dyDescent="0.2">
      <c r="A91" s="26"/>
      <c r="B91" s="121" t="s">
        <v>47</v>
      </c>
      <c r="C91" s="112"/>
      <c r="D91" s="4">
        <f t="shared" si="31"/>
        <v>-5.5</v>
      </c>
      <c r="E91" s="75">
        <v>1</v>
      </c>
      <c r="F91" s="10">
        <f t="shared" si="18"/>
        <v>45.254833995939045</v>
      </c>
      <c r="G91" s="8">
        <f t="shared" si="19"/>
        <v>1.6949152542372881E-2</v>
      </c>
      <c r="H91" s="8">
        <f t="shared" si="20"/>
        <v>1.6949152542372881</v>
      </c>
      <c r="I91" s="8">
        <f t="shared" si="21"/>
        <v>81.355932203389813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 x14ac:dyDescent="0.2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0.10169491525423729</v>
      </c>
      <c r="H92" s="8">
        <f t="shared" si="20"/>
        <v>10.16949152542373</v>
      </c>
      <c r="I92" s="8">
        <f t="shared" si="21"/>
        <v>79.661016949152526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>
        <f t="shared" si="24"/>
        <v>-5.2708333333333339</v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 x14ac:dyDescent="0.2">
      <c r="A93" s="26"/>
      <c r="B93" s="121" t="s">
        <v>17</v>
      </c>
      <c r="C93" s="112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0.1864406779661017</v>
      </c>
      <c r="H93" s="8">
        <f t="shared" si="20"/>
        <v>18.64406779661017</v>
      </c>
      <c r="I93" s="8">
        <f t="shared" si="21"/>
        <v>69.491525423728802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 x14ac:dyDescent="0.2">
      <c r="A94" s="26"/>
      <c r="B94" s="121" t="s">
        <v>17</v>
      </c>
      <c r="C94" s="112"/>
      <c r="D94" s="4">
        <f t="shared" si="31"/>
        <v>-4</v>
      </c>
      <c r="E94" s="75">
        <v>5</v>
      </c>
      <c r="F94" s="11">
        <f t="shared" si="18"/>
        <v>16</v>
      </c>
      <c r="G94" s="8">
        <f t="shared" si="19"/>
        <v>8.4745762711864403E-2</v>
      </c>
      <c r="H94" s="8">
        <f t="shared" si="20"/>
        <v>8.4745762711864394</v>
      </c>
      <c r="I94" s="8">
        <f t="shared" si="21"/>
        <v>50.847457627118629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>
        <f t="shared" si="25"/>
        <v>-4.4500000000000011</v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 x14ac:dyDescent="0.2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3.3898305084745763E-2</v>
      </c>
      <c r="H95" s="8">
        <f t="shared" si="20"/>
        <v>3.3898305084745761</v>
      </c>
      <c r="I95" s="8">
        <f t="shared" si="21"/>
        <v>42.372881355932194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-3.6500000000000012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 x14ac:dyDescent="0.2">
      <c r="A96" s="26"/>
      <c r="B96" s="121" t="s">
        <v>43</v>
      </c>
      <c r="C96" s="112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5.0847457627118647E-2</v>
      </c>
      <c r="H96" s="8">
        <f t="shared" si="20"/>
        <v>5.0847457627118651</v>
      </c>
      <c r="I96" s="8">
        <f t="shared" si="21"/>
        <v>38.983050847457619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-3.1083333333333338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 x14ac:dyDescent="0.2">
      <c r="A97" s="26"/>
      <c r="B97" s="121" t="s">
        <v>16</v>
      </c>
      <c r="C97" s="112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5.0847457627118647E-2</v>
      </c>
      <c r="H97" s="8">
        <f t="shared" si="20"/>
        <v>5.0847457627118651</v>
      </c>
      <c r="I97" s="8">
        <f t="shared" si="21"/>
        <v>33.898305084745758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 x14ac:dyDescent="0.2">
      <c r="A98" s="26"/>
      <c r="B98" s="121" t="s">
        <v>16</v>
      </c>
      <c r="C98" s="112"/>
      <c r="D98" s="4">
        <f t="shared" si="31"/>
        <v>-2</v>
      </c>
      <c r="E98" s="75">
        <v>6</v>
      </c>
      <c r="F98" s="11">
        <f t="shared" si="18"/>
        <v>4</v>
      </c>
      <c r="G98" s="8">
        <f t="shared" si="19"/>
        <v>0.10169491525423729</v>
      </c>
      <c r="H98" s="8">
        <f t="shared" si="20"/>
        <v>10.16949152542373</v>
      </c>
      <c r="I98" s="8">
        <f t="shared" si="21"/>
        <v>28.813559322033896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-2.3125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 x14ac:dyDescent="0.2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6.7796610169491525E-2</v>
      </c>
      <c r="H99" s="8">
        <f t="shared" si="20"/>
        <v>6.7796610169491522</v>
      </c>
      <c r="I99" s="8">
        <f t="shared" si="21"/>
        <v>18.644067796610166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-1.8050000000000002</v>
      </c>
      <c r="U99" s="46" t="str">
        <f t="shared" si="30"/>
        <v/>
      </c>
      <c r="V99" s="26"/>
      <c r="W99" s="26"/>
      <c r="X99" s="26"/>
    </row>
    <row r="100" spans="1:24" x14ac:dyDescent="0.2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3.3898305084745763E-2</v>
      </c>
      <c r="H100" s="8">
        <f t="shared" si="20"/>
        <v>3.3898305084745761</v>
      </c>
      <c r="I100" s="8">
        <f t="shared" si="21"/>
        <v>11.864406779661016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-1.2250000000000001</v>
      </c>
      <c r="V100" s="26"/>
      <c r="W100" s="26"/>
      <c r="X100" s="26"/>
    </row>
    <row r="101" spans="1:24" x14ac:dyDescent="0.2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8.4745762711864394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 x14ac:dyDescent="0.2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3.3898305084745763E-2</v>
      </c>
      <c r="H102" s="8">
        <f t="shared" si="20"/>
        <v>3.3898305084745761</v>
      </c>
      <c r="I102" s="8">
        <f t="shared" si="21"/>
        <v>8.4745762711864394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 x14ac:dyDescent="0.2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5.0847457627118642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 x14ac:dyDescent="0.2">
      <c r="A104" s="26"/>
      <c r="B104" s="121" t="s">
        <v>18</v>
      </c>
      <c r="C104" s="112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3.3898305084745763E-2</v>
      </c>
      <c r="H104" s="8">
        <f t="shared" si="20"/>
        <v>3.3898305084745761</v>
      </c>
      <c r="I104" s="8">
        <f t="shared" si="21"/>
        <v>5.0847457627118642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 x14ac:dyDescent="0.2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1.6949152542372881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 x14ac:dyDescent="0.2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1.6949152542372881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 x14ac:dyDescent="0.2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1.6949152542372881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 x14ac:dyDescent="0.2">
      <c r="A108" s="26"/>
      <c r="B108" s="121" t="s">
        <v>19</v>
      </c>
      <c r="C108" s="112"/>
      <c r="D108" s="4">
        <f t="shared" si="31"/>
        <v>3</v>
      </c>
      <c r="E108" s="75">
        <v>1</v>
      </c>
      <c r="F108" s="13">
        <f t="shared" si="18"/>
        <v>0.125</v>
      </c>
      <c r="G108" s="8">
        <f t="shared" si="19"/>
        <v>1.6949152542372881E-2</v>
      </c>
      <c r="H108" s="8">
        <f t="shared" si="20"/>
        <v>1.6949152542372881</v>
      </c>
      <c r="I108" s="8">
        <f t="shared" si="21"/>
        <v>1.6949152542372881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 x14ac:dyDescent="0.2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 x14ac:dyDescent="0.2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 x14ac:dyDescent="0.2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 x14ac:dyDescent="0.2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 x14ac:dyDescent="0.2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 x14ac:dyDescent="0.2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 x14ac:dyDescent="0.2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 x14ac:dyDescent="0.2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 x14ac:dyDescent="0.2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 x14ac:dyDescent="0.2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 x14ac:dyDescent="0.2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 x14ac:dyDescent="0.2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 x14ac:dyDescent="0.2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 x14ac:dyDescent="0.2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59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 x14ac:dyDescent="0.2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-6.8500000000000023</v>
      </c>
      <c r="N123" s="45">
        <f t="shared" si="32"/>
        <v>-6.2600000000000016</v>
      </c>
      <c r="O123" s="45">
        <f t="shared" si="32"/>
        <v>-5.2708333333333339</v>
      </c>
      <c r="P123" s="45">
        <f t="shared" si="32"/>
        <v>-4.4500000000000011</v>
      </c>
      <c r="Q123" s="45">
        <f t="shared" si="32"/>
        <v>-3.6500000000000012</v>
      </c>
      <c r="R123" s="45">
        <f t="shared" si="32"/>
        <v>-3.1083333333333338</v>
      </c>
      <c r="S123" s="45">
        <f t="shared" si="32"/>
        <v>-2.3125</v>
      </c>
      <c r="T123" s="45">
        <f t="shared" si="32"/>
        <v>-1.8050000000000002</v>
      </c>
      <c r="U123" s="45">
        <f t="shared" si="32"/>
        <v>-1.2250000000000001</v>
      </c>
      <c r="V123" s="26"/>
      <c r="W123" s="26"/>
      <c r="X123" s="26"/>
    </row>
    <row r="124" spans="1:24" x14ac:dyDescent="0.2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 x14ac:dyDescent="0.2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 x14ac:dyDescent="0.2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 x14ac:dyDescent="0.2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 x14ac:dyDescent="0.2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 x14ac:dyDescent="0.2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 x14ac:dyDescent="0.2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 x14ac:dyDescent="0.2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 x14ac:dyDescent="0.2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 x14ac:dyDescent="0.2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 x14ac:dyDescent="0.2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 x14ac:dyDescent="0.2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 x14ac:dyDescent="0.2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 x14ac:dyDescent="0.2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 x14ac:dyDescent="0.2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 x14ac:dyDescent="0.2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 x14ac:dyDescent="0.2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 x14ac:dyDescent="0.2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 x14ac:dyDescent="0.2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 x14ac:dyDescent="0.2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 x14ac:dyDescent="0.2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 x14ac:dyDescent="0.2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 x14ac:dyDescent="0.2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 x14ac:dyDescent="0.2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 x14ac:dyDescent="0.2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 x14ac:dyDescent="0.2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 x14ac:dyDescent="0.2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 x14ac:dyDescent="0.2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 x14ac:dyDescent="0.2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 x14ac:dyDescent="0.2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 x14ac:dyDescent="0.2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 x14ac:dyDescent="0.2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 x14ac:dyDescent="0.2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 x14ac:dyDescent="0.2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 x14ac:dyDescent="0.2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 x14ac:dyDescent="0.2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 x14ac:dyDescent="0.2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 x14ac:dyDescent="0.2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 x14ac:dyDescent="0.2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 x14ac:dyDescent="0.2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 x14ac:dyDescent="0.2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 x14ac:dyDescent="0.2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 x14ac:dyDescent="0.2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 x14ac:dyDescent="0.2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 x14ac:dyDescent="0.2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 x14ac:dyDescent="0.2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 x14ac:dyDescent="0.2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 x14ac:dyDescent="0.2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 x14ac:dyDescent="0.2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 x14ac:dyDescent="0.2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 x14ac:dyDescent="0.2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 x14ac:dyDescent="0.2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 x14ac:dyDescent="0.2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 x14ac:dyDescent="0.2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 x14ac:dyDescent="0.2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 x14ac:dyDescent="0.2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 x14ac:dyDescent="0.2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 x14ac:dyDescent="0.2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 x14ac:dyDescent="0.2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 x14ac:dyDescent="0.2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 x14ac:dyDescent="0.2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 x14ac:dyDescent="0.2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 x14ac:dyDescent="0.2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 x14ac:dyDescent="0.2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 x14ac:dyDescent="0.2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 x14ac:dyDescent="0.2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 x14ac:dyDescent="0.2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 x14ac:dyDescent="0.2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 x14ac:dyDescent="0.2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 x14ac:dyDescent="0.2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 x14ac:dyDescent="0.2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 x14ac:dyDescent="0.2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 x14ac:dyDescent="0.2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 x14ac:dyDescent="0.2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 x14ac:dyDescent="0.2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 x14ac:dyDescent="0.2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 x14ac:dyDescent="0.2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 x14ac:dyDescent="0.2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 x14ac:dyDescent="0.2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 x14ac:dyDescent="0.2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 x14ac:dyDescent="0.2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 x14ac:dyDescent="0.2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 x14ac:dyDescent="0.2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 x14ac:dyDescent="0.2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 x14ac:dyDescent="0.2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 x14ac:dyDescent="0.2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 x14ac:dyDescent="0.2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-0.61440677966101687</v>
      </c>
      <c r="G210" s="39">
        <f t="shared" si="55"/>
        <v>0.94481422151242356</v>
      </c>
      <c r="H210" s="39">
        <f t="shared" si="56"/>
        <v>-3.1547186718296181</v>
      </c>
      <c r="I210" s="40">
        <f t="shared" si="57"/>
        <v>10.533552175431099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 x14ac:dyDescent="0.2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-0.34322033898305088</v>
      </c>
      <c r="G211" s="39">
        <f t="shared" si="55"/>
        <v>0.40982159811860036</v>
      </c>
      <c r="H211" s="39">
        <f t="shared" si="56"/>
        <v>-1.1634765709299248</v>
      </c>
      <c r="I211" s="40">
        <f t="shared" si="57"/>
        <v>3.3030902649281768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 x14ac:dyDescent="0.2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-0.31779661016949157</v>
      </c>
      <c r="G212" s="39">
        <f t="shared" si="55"/>
        <v>0.27817839214330592</v>
      </c>
      <c r="H212" s="39">
        <f t="shared" si="56"/>
        <v>-0.65065454433519021</v>
      </c>
      <c r="I212" s="40">
        <f t="shared" si="57"/>
        <v>1.5218699511568858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 x14ac:dyDescent="0.2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-9.7457627118644072E-2</v>
      </c>
      <c r="G213" s="39">
        <f t="shared" si="55"/>
        <v>5.7319638327190246E-2</v>
      </c>
      <c r="H213" s="39">
        <f t="shared" si="56"/>
        <v>-0.10540984336440921</v>
      </c>
      <c r="I213" s="40">
        <f t="shared" si="57"/>
        <v>0.19384691533963394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 x14ac:dyDescent="0.2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-0.53389830508474578</v>
      </c>
      <c r="G214" s="39">
        <f t="shared" si="55"/>
        <v>0.18232633326678982</v>
      </c>
      <c r="H214" s="39">
        <f t="shared" si="56"/>
        <v>-0.24413186996739661</v>
      </c>
      <c r="I214" s="40">
        <f t="shared" si="57"/>
        <v>0.32688843605803963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 x14ac:dyDescent="0.2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-0.88559322033898302</v>
      </c>
      <c r="G215" s="39">
        <f t="shared" si="55"/>
        <v>0.13123420602885411</v>
      </c>
      <c r="H215" s="39">
        <f t="shared" si="56"/>
        <v>-0.1101032745496319</v>
      </c>
      <c r="I215" s="40">
        <f t="shared" si="57"/>
        <v>9.2374781189945451E-2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 x14ac:dyDescent="0.2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-0.36016949152542371</v>
      </c>
      <c r="G216" s="39">
        <f t="shared" si="55"/>
        <v>9.7380939628686717E-3</v>
      </c>
      <c r="H216" s="39">
        <f t="shared" si="56"/>
        <v>-3.3010488009724355E-3</v>
      </c>
      <c r="I216" s="40">
        <f t="shared" si="57"/>
        <v>1.1189995935499796E-3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 x14ac:dyDescent="0.2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-0.1271186440677966</v>
      </c>
      <c r="G217" s="39">
        <f t="shared" si="55"/>
        <v>8.7886298014889076E-4</v>
      </c>
      <c r="H217" s="39">
        <f t="shared" si="56"/>
        <v>1.4151183578668542E-4</v>
      </c>
      <c r="I217" s="40">
        <f t="shared" si="57"/>
        <v>2.2785804067347592E-5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 x14ac:dyDescent="0.2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-0.1652542372881356</v>
      </c>
      <c r="G218" s="39">
        <f t="shared" si="55"/>
        <v>2.2217461376284792E-2</v>
      </c>
      <c r="H218" s="39">
        <f t="shared" si="56"/>
        <v>1.4686118536866211E-2</v>
      </c>
      <c r="I218" s="40">
        <f t="shared" si="57"/>
        <v>9.7077732701318954E-3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 x14ac:dyDescent="0.2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-0.13983050847457629</v>
      </c>
      <c r="G219" s="39">
        <f t="shared" si="55"/>
        <v>6.8540357095905571E-2</v>
      </c>
      <c r="H219" s="39">
        <f t="shared" si="56"/>
        <v>7.9576516289314073E-2</v>
      </c>
      <c r="I219" s="40">
        <f t="shared" si="57"/>
        <v>9.2389684166406971E-2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 x14ac:dyDescent="0.2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-0.2288135593220339</v>
      </c>
      <c r="G220" s="39">
        <f t="shared" si="55"/>
        <v>0.28057396325817135</v>
      </c>
      <c r="H220" s="39">
        <f t="shared" si="56"/>
        <v>0.4660381084627252</v>
      </c>
      <c r="I220" s="40">
        <f t="shared" si="57"/>
        <v>0.7740971971075773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 x14ac:dyDescent="0.2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-0.11864406779661017</v>
      </c>
      <c r="G221" s="39">
        <f t="shared" si="55"/>
        <v>0.31660977996776674</v>
      </c>
      <c r="H221" s="39">
        <f t="shared" si="56"/>
        <v>0.68419910077780088</v>
      </c>
      <c r="I221" s="40">
        <f t="shared" si="57"/>
        <v>1.4785658533757557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 x14ac:dyDescent="0.2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-4.2372881355932202E-2</v>
      </c>
      <c r="G222" s="39">
        <f t="shared" si="55"/>
        <v>0.24003427809074923</v>
      </c>
      <c r="H222" s="39">
        <f t="shared" si="56"/>
        <v>0.63873528237707833</v>
      </c>
      <c r="I222" s="40">
        <f t="shared" si="57"/>
        <v>1.6996854124271403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 x14ac:dyDescent="0.2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 x14ac:dyDescent="0.2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-8.4745762711864406E-3</v>
      </c>
      <c r="G224" s="39">
        <f t="shared" si="55"/>
        <v>0.45434051193159947</v>
      </c>
      <c r="H224" s="39">
        <f t="shared" si="56"/>
        <v>1.6633483148682284</v>
      </c>
      <c r="I224" s="40">
        <f t="shared" si="57"/>
        <v>6.0895463730769031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 x14ac:dyDescent="0.2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 x14ac:dyDescent="0.2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2.5423728813559324E-2</v>
      </c>
      <c r="G226" s="39">
        <f t="shared" si="55"/>
        <v>0.73644335594194121</v>
      </c>
      <c r="H226" s="39">
        <f t="shared" si="56"/>
        <v>3.4325749641361663</v>
      </c>
      <c r="I226" s="40">
        <f t="shared" si="57"/>
        <v>15.999290087075346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 x14ac:dyDescent="0.2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 x14ac:dyDescent="0.2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 x14ac:dyDescent="0.2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 x14ac:dyDescent="0.2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4.6610169491525424E-2</v>
      </c>
      <c r="G230" s="39">
        <f t="shared" si="55"/>
        <v>0.75201943723554965</v>
      </c>
      <c r="H230" s="39">
        <f t="shared" si="56"/>
        <v>5.009214217518152</v>
      </c>
      <c r="I230" s="40">
        <f t="shared" si="57"/>
        <v>33.3664608048243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 x14ac:dyDescent="0.2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 x14ac:dyDescent="0.2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 x14ac:dyDescent="0.2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 x14ac:dyDescent="0.2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 x14ac:dyDescent="0.2">
      <c r="A235" s="26"/>
      <c r="B235" s="26"/>
      <c r="C235" s="26"/>
      <c r="D235" s="26"/>
      <c r="E235" s="61">
        <f>2^(-F235)</f>
        <v>15.0429639677191</v>
      </c>
      <c r="F235" s="62">
        <f>SUM(F204:F234)</f>
        <v>-3.9110169491525419</v>
      </c>
      <c r="G235" s="62">
        <f>SQRT(SUM(G204:G234))</f>
        <v>2.2102240816799887</v>
      </c>
      <c r="H235" s="62">
        <f>(SUM(H204:H234))/(($G$235)^3)</f>
        <v>0.60726409867164099</v>
      </c>
      <c r="I235" s="62">
        <f>(SUM(I204:I234))/(($G$235)^4)</f>
        <v>3.1630138445366174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 x14ac:dyDescent="0.2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 x14ac:dyDescent="0.2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 x14ac:dyDescent="0.2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 x14ac:dyDescent="0.2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 x14ac:dyDescent="0.2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 x14ac:dyDescent="0.2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 x14ac:dyDescent="0.2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 x14ac:dyDescent="0.2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 x14ac:dyDescent="0.2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 x14ac:dyDescent="0.2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 x14ac:dyDescent="0.2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 x14ac:dyDescent="0.2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 x14ac:dyDescent="0.2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 x14ac:dyDescent="0.2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 x14ac:dyDescent="0.2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 x14ac:dyDescent="0.2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 x14ac:dyDescent="0.2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 x14ac:dyDescent="0.2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 x14ac:dyDescent="0.2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 x14ac:dyDescent="0.2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 x14ac:dyDescent="0.2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 x14ac:dyDescent="0.2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 x14ac:dyDescent="0.2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 x14ac:dyDescent="0.2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 x14ac:dyDescent="0.2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 x14ac:dyDescent="0.2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 x14ac:dyDescent="0.2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 x14ac:dyDescent="0.2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 x14ac:dyDescent="0.2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 x14ac:dyDescent="0.2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 x14ac:dyDescent="0.2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 x14ac:dyDescent="0.2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 x14ac:dyDescent="0.2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 x14ac:dyDescent="0.2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 x14ac:dyDescent="0.2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 x14ac:dyDescent="0.2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 x14ac:dyDescent="0.2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 x14ac:dyDescent="0.2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 x14ac:dyDescent="0.2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 x14ac:dyDescent="0.2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 x14ac:dyDescent="0.2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 x14ac:dyDescent="0.2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 x14ac:dyDescent="0.2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 x14ac:dyDescent="0.2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 x14ac:dyDescent="0.2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 x14ac:dyDescent="0.2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 x14ac:dyDescent="0.2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 x14ac:dyDescent="0.2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 x14ac:dyDescent="0.2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 x14ac:dyDescent="0.2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 x14ac:dyDescent="0.2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 x14ac:dyDescent="0.2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 x14ac:dyDescent="0.2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 x14ac:dyDescent="0.2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 x14ac:dyDescent="0.2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 x14ac:dyDescent="0.2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 x14ac:dyDescent="0.2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 x14ac:dyDescent="0.2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 x14ac:dyDescent="0.2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 x14ac:dyDescent="0.2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 x14ac:dyDescent="0.2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 x14ac:dyDescent="0.2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 x14ac:dyDescent="0.2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 x14ac:dyDescent="0.2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 x14ac:dyDescent="0.2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 x14ac:dyDescent="0.2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 x14ac:dyDescent="0.2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 x14ac:dyDescent="0.2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 x14ac:dyDescent="0.2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G30" sqref="G30"/>
    </sheetView>
  </sheetViews>
  <sheetFormatPr defaultColWidth="8.7109375" defaultRowHeight="12.75" x14ac:dyDescent="0.2"/>
  <cols>
    <col min="7" max="7" width="8.7109375" style="1"/>
    <col min="10" max="10" width="8.7109375" style="14"/>
    <col min="13" max="21" width="9.140625" hidden="1" customWidth="1"/>
  </cols>
  <sheetData>
    <row r="1" spans="1:24" ht="15.75" x14ac:dyDescent="0.2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 x14ac:dyDescent="0.2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 x14ac:dyDescent="0.2">
      <c r="A3" s="26"/>
      <c r="B3" s="91" t="s">
        <v>24</v>
      </c>
      <c r="C3" s="92"/>
      <c r="D3" s="96"/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 x14ac:dyDescent="0.2">
      <c r="A4" s="26"/>
      <c r="B4" s="91" t="s">
        <v>26</v>
      </c>
      <c r="C4" s="92"/>
      <c r="D4" s="97"/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 x14ac:dyDescent="0.2">
      <c r="A5" s="26"/>
      <c r="B5" s="98" t="s">
        <v>25</v>
      </c>
      <c r="C5" s="99"/>
      <c r="D5" s="100"/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 x14ac:dyDescent="0.2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 x14ac:dyDescent="0.2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 x14ac:dyDescent="0.2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 x14ac:dyDescent="0.2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 x14ac:dyDescent="0.2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 x14ac:dyDescent="0.2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 x14ac:dyDescent="0.2">
      <c r="A12" s="26"/>
      <c r="B12" s="92" t="s">
        <v>30</v>
      </c>
      <c r="C12" s="92"/>
      <c r="D12" s="92"/>
      <c r="E12" s="93">
        <f>J122</f>
        <v>147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 x14ac:dyDescent="0.2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 x14ac:dyDescent="0.2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 x14ac:dyDescent="0.2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 x14ac:dyDescent="0.2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 x14ac:dyDescent="0.2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 x14ac:dyDescent="0.2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x14ac:dyDescent="0.2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 x14ac:dyDescent="0.2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-3.1818181818181801E-2</v>
      </c>
      <c r="G20" s="58">
        <f t="shared" ref="G20:G29" si="1">2^(-F20)</f>
        <v>1.0222996853739184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 x14ac:dyDescent="0.2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-0.43272727272727285</v>
      </c>
      <c r="G21" s="58">
        <f t="shared" si="1"/>
        <v>1.3497827978739034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 x14ac:dyDescent="0.2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-1.2343750000000002</v>
      </c>
      <c r="G22" s="58">
        <f t="shared" si="1"/>
        <v>2.3527939833005629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 x14ac:dyDescent="0.2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-2.2781250000000002</v>
      </c>
      <c r="G23" s="58">
        <f t="shared" si="1"/>
        <v>4.8504715193732952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 x14ac:dyDescent="0.2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-2.7375000000000003</v>
      </c>
      <c r="G24" s="58">
        <f t="shared" si="1"/>
        <v>6.6691366034108794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 x14ac:dyDescent="0.2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-3.6562500000000004</v>
      </c>
      <c r="G25" s="58">
        <f t="shared" si="1"/>
        <v>12.607846760863094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 x14ac:dyDescent="0.2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-5.4140625</v>
      </c>
      <c r="G26" s="58">
        <f t="shared" si="1"/>
        <v>42.637841506661161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 x14ac:dyDescent="0.2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-6.137777777777778</v>
      </c>
      <c r="G27" s="58">
        <f t="shared" si="1"/>
        <v>70.413384199910638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 x14ac:dyDescent="0.2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-6.6045454545454545</v>
      </c>
      <c r="G28" s="58">
        <f t="shared" si="1"/>
        <v>97.311975594467796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 x14ac:dyDescent="0.2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-3.3758503401360551</v>
      </c>
      <c r="G29" s="58">
        <f t="shared" si="1"/>
        <v>10.38083321029594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 x14ac:dyDescent="0.2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2.5593921587947173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 x14ac:dyDescent="0.2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0.28939814105412959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 x14ac:dyDescent="0.2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2.0953752839349584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 x14ac:dyDescent="0.2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77.551020408163254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 x14ac:dyDescent="0.2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22.448979591836732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 x14ac:dyDescent="0.2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 x14ac:dyDescent="0.2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 x14ac:dyDescent="0.2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x14ac:dyDescent="0.2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 x14ac:dyDescent="0.2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 x14ac:dyDescent="0.2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 x14ac:dyDescent="0.2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 x14ac:dyDescent="0.2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 x14ac:dyDescent="0.2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 x14ac:dyDescent="0.2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 x14ac:dyDescent="0.2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 x14ac:dyDescent="0.2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 x14ac:dyDescent="0.2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 x14ac:dyDescent="0.2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 x14ac:dyDescent="0.2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 x14ac:dyDescent="0.2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 x14ac:dyDescent="0.2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 x14ac:dyDescent="0.2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 x14ac:dyDescent="0.2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 x14ac:dyDescent="0.2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 x14ac:dyDescent="0.2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 x14ac:dyDescent="0.2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 x14ac:dyDescent="0.2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 x14ac:dyDescent="0.2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 x14ac:dyDescent="0.2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 x14ac:dyDescent="0.2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 x14ac:dyDescent="0.2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 x14ac:dyDescent="0.2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 x14ac:dyDescent="0.2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 x14ac:dyDescent="0.2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 x14ac:dyDescent="0.2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 x14ac:dyDescent="0.2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 x14ac:dyDescent="0.2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 x14ac:dyDescent="0.2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 x14ac:dyDescent="0.2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 x14ac:dyDescent="0.2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 x14ac:dyDescent="0.2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 x14ac:dyDescent="0.2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 x14ac:dyDescent="0.2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 x14ac:dyDescent="0.2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 x14ac:dyDescent="0.2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 x14ac:dyDescent="0.2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 x14ac:dyDescent="0.2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 x14ac:dyDescent="0.2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 x14ac:dyDescent="0.2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 x14ac:dyDescent="0.2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x14ac:dyDescent="0.2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 x14ac:dyDescent="0.2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 x14ac:dyDescent="0.2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 x14ac:dyDescent="0.2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 x14ac:dyDescent="0.2">
      <c r="A85" s="26"/>
      <c r="B85" s="121" t="s">
        <v>38</v>
      </c>
      <c r="C85" s="112"/>
      <c r="D85" s="4">
        <f t="shared" ref="D85:D122" si="31">D84+0.5</f>
        <v>-8.5</v>
      </c>
      <c r="E85" s="75">
        <v>1</v>
      </c>
      <c r="F85" s="11">
        <f t="shared" si="18"/>
        <v>362.0386719675123</v>
      </c>
      <c r="G85" s="8">
        <f t="shared" si="19"/>
        <v>6.8027210884353739E-3</v>
      </c>
      <c r="H85" s="8">
        <f t="shared" si="20"/>
        <v>0.68027210884353739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 x14ac:dyDescent="0.2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99.319727891156461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 x14ac:dyDescent="0.2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99.319727891156461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 x14ac:dyDescent="0.2">
      <c r="A88" s="26"/>
      <c r="B88" s="121" t="s">
        <v>41</v>
      </c>
      <c r="C88" s="112"/>
      <c r="D88" s="4">
        <f t="shared" si="31"/>
        <v>-7</v>
      </c>
      <c r="E88" s="75">
        <v>5</v>
      </c>
      <c r="F88" s="11">
        <f t="shared" si="18"/>
        <v>128</v>
      </c>
      <c r="G88" s="8">
        <f t="shared" si="19"/>
        <v>3.4013605442176874E-2</v>
      </c>
      <c r="H88" s="8">
        <f t="shared" si="20"/>
        <v>3.4013605442176873</v>
      </c>
      <c r="I88" s="8">
        <f t="shared" si="21"/>
        <v>99.319727891156461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 x14ac:dyDescent="0.2">
      <c r="A89" s="26"/>
      <c r="B89" s="121" t="s">
        <v>39</v>
      </c>
      <c r="C89" s="112"/>
      <c r="D89" s="4">
        <f t="shared" si="31"/>
        <v>-6.5</v>
      </c>
      <c r="E89" s="75">
        <v>11</v>
      </c>
      <c r="F89" s="3">
        <f t="shared" si="18"/>
        <v>90.509667991878061</v>
      </c>
      <c r="G89" s="8">
        <f t="shared" si="19"/>
        <v>7.4829931972789115E-2</v>
      </c>
      <c r="H89" s="8">
        <f t="shared" si="20"/>
        <v>7.4829931972789119</v>
      </c>
      <c r="I89" s="8">
        <f t="shared" si="21"/>
        <v>95.91836734693878</v>
      </c>
      <c r="J89" s="28"/>
      <c r="K89" s="26"/>
      <c r="L89" s="26"/>
      <c r="M89" s="46">
        <f t="shared" si="22"/>
        <v>-6.6045454545454545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 x14ac:dyDescent="0.2">
      <c r="A90" s="26"/>
      <c r="B90" s="121" t="s">
        <v>40</v>
      </c>
      <c r="C90" s="112"/>
      <c r="D90" s="4">
        <f t="shared" si="31"/>
        <v>-6</v>
      </c>
      <c r="E90" s="75">
        <v>9</v>
      </c>
      <c r="F90" s="11">
        <f t="shared" si="18"/>
        <v>64</v>
      </c>
      <c r="G90" s="8">
        <f t="shared" si="19"/>
        <v>6.1224489795918366E-2</v>
      </c>
      <c r="H90" s="8">
        <f t="shared" si="20"/>
        <v>6.1224489795918364</v>
      </c>
      <c r="I90" s="8">
        <f t="shared" si="21"/>
        <v>88.435374149659864</v>
      </c>
      <c r="J90" s="28"/>
      <c r="K90" s="26"/>
      <c r="L90" s="26"/>
      <c r="M90" s="46" t="str">
        <f t="shared" si="22"/>
        <v/>
      </c>
      <c r="N90" s="46">
        <f t="shared" si="23"/>
        <v>-6.137777777777778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 x14ac:dyDescent="0.2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5.4421768707482991E-2</v>
      </c>
      <c r="H91" s="8">
        <f t="shared" si="20"/>
        <v>5.4421768707482991</v>
      </c>
      <c r="I91" s="8">
        <f t="shared" si="21"/>
        <v>82.312925170068027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 x14ac:dyDescent="0.2">
      <c r="A92" s="26"/>
      <c r="B92" s="121" t="s">
        <v>47</v>
      </c>
      <c r="C92" s="112"/>
      <c r="D92" s="4">
        <f t="shared" si="31"/>
        <v>-5</v>
      </c>
      <c r="E92" s="75">
        <v>16</v>
      </c>
      <c r="F92" s="11">
        <f t="shared" si="18"/>
        <v>32</v>
      </c>
      <c r="G92" s="8">
        <f t="shared" si="19"/>
        <v>0.10884353741496598</v>
      </c>
      <c r="H92" s="8">
        <f t="shared" si="20"/>
        <v>10.884353741496598</v>
      </c>
      <c r="I92" s="8">
        <f t="shared" si="21"/>
        <v>76.870748299319729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>
        <f t="shared" si="24"/>
        <v>-5.4140625</v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 x14ac:dyDescent="0.2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8.1632653061224483E-2</v>
      </c>
      <c r="H93" s="8">
        <f t="shared" si="20"/>
        <v>8.1632653061224492</v>
      </c>
      <c r="I93" s="8">
        <f t="shared" si="21"/>
        <v>65.986394557823132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 x14ac:dyDescent="0.2">
      <c r="A94" s="26"/>
      <c r="B94" s="121" t="s">
        <v>17</v>
      </c>
      <c r="C94" s="112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4.0816326530612242E-2</v>
      </c>
      <c r="H94" s="8">
        <f t="shared" si="20"/>
        <v>4.0816326530612246</v>
      </c>
      <c r="I94" s="8">
        <f t="shared" si="21"/>
        <v>57.823129251700678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 x14ac:dyDescent="0.2">
      <c r="A95" s="26"/>
      <c r="B95" s="121" t="s">
        <v>43</v>
      </c>
      <c r="C95" s="112"/>
      <c r="D95" s="4">
        <f t="shared" si="31"/>
        <v>-3.5</v>
      </c>
      <c r="E95" s="75">
        <v>8</v>
      </c>
      <c r="F95" s="3">
        <f t="shared" si="18"/>
        <v>11.313708498984759</v>
      </c>
      <c r="G95" s="8">
        <f t="shared" si="19"/>
        <v>5.4421768707482991E-2</v>
      </c>
      <c r="H95" s="8">
        <f t="shared" si="20"/>
        <v>5.4421768707482991</v>
      </c>
      <c r="I95" s="8">
        <f t="shared" si="21"/>
        <v>53.741496598639451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>
        <f t="shared" si="25"/>
        <v>-3.6562500000000004</v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 x14ac:dyDescent="0.2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5.4421768707482991E-2</v>
      </c>
      <c r="H96" s="8">
        <f t="shared" si="20"/>
        <v>5.4421768707482991</v>
      </c>
      <c r="I96" s="8">
        <f t="shared" si="21"/>
        <v>48.299319727891152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 x14ac:dyDescent="0.2">
      <c r="A97" s="26"/>
      <c r="B97" s="121" t="s">
        <v>16</v>
      </c>
      <c r="C97" s="112"/>
      <c r="D97" s="4">
        <f t="shared" si="31"/>
        <v>-2.5</v>
      </c>
      <c r="E97" s="75">
        <v>8</v>
      </c>
      <c r="F97" s="10">
        <f t="shared" si="18"/>
        <v>5.6568542494923806</v>
      </c>
      <c r="G97" s="8">
        <f t="shared" si="19"/>
        <v>5.4421768707482991E-2</v>
      </c>
      <c r="H97" s="8">
        <f t="shared" si="20"/>
        <v>5.4421768707482991</v>
      </c>
      <c r="I97" s="8">
        <f t="shared" si="21"/>
        <v>42.857142857142854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>
        <f t="shared" si="26"/>
        <v>-2.7375000000000003</v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 x14ac:dyDescent="0.2">
      <c r="A98" s="26"/>
      <c r="B98" s="121" t="s">
        <v>16</v>
      </c>
      <c r="C98" s="112"/>
      <c r="D98" s="4">
        <f t="shared" si="31"/>
        <v>-2</v>
      </c>
      <c r="E98" s="75">
        <v>8</v>
      </c>
      <c r="F98" s="11">
        <f t="shared" si="18"/>
        <v>4</v>
      </c>
      <c r="G98" s="8">
        <f t="shared" si="19"/>
        <v>5.4421768707482991E-2</v>
      </c>
      <c r="H98" s="8">
        <f t="shared" si="20"/>
        <v>5.4421768707482991</v>
      </c>
      <c r="I98" s="8">
        <f t="shared" si="21"/>
        <v>37.414965986394556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>
        <f t="shared" si="27"/>
        <v>-2.2781250000000002</v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 x14ac:dyDescent="0.2">
      <c r="A99" s="26"/>
      <c r="B99" s="121" t="s">
        <v>46</v>
      </c>
      <c r="C99" s="112"/>
      <c r="D99" s="4">
        <f t="shared" si="31"/>
        <v>-1.5</v>
      </c>
      <c r="E99" s="75">
        <v>6</v>
      </c>
      <c r="F99" s="10">
        <f t="shared" si="18"/>
        <v>2.8284271247461898</v>
      </c>
      <c r="G99" s="8">
        <f t="shared" si="19"/>
        <v>4.0816326530612242E-2</v>
      </c>
      <c r="H99" s="8">
        <f t="shared" si="20"/>
        <v>4.0816326530612246</v>
      </c>
      <c r="I99" s="8">
        <f t="shared" si="21"/>
        <v>31.972789115646254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 x14ac:dyDescent="0.2">
      <c r="A100" s="26"/>
      <c r="B100" s="121" t="s">
        <v>46</v>
      </c>
      <c r="C100" s="112"/>
      <c r="D100" s="4">
        <f t="shared" si="31"/>
        <v>-1</v>
      </c>
      <c r="E100" s="75">
        <v>8</v>
      </c>
      <c r="F100" s="11">
        <f t="shared" si="18"/>
        <v>2</v>
      </c>
      <c r="G100" s="8">
        <f t="shared" si="19"/>
        <v>5.4421768707482991E-2</v>
      </c>
      <c r="H100" s="8">
        <f t="shared" si="20"/>
        <v>5.4421768707482991</v>
      </c>
      <c r="I100" s="8">
        <f t="shared" si="21"/>
        <v>27.89115646258503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>
        <f t="shared" si="28"/>
        <v>-1.2343750000000002</v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 x14ac:dyDescent="0.2">
      <c r="A101" s="26"/>
      <c r="B101" s="121" t="s">
        <v>45</v>
      </c>
      <c r="C101" s="112"/>
      <c r="D101" s="4">
        <f t="shared" si="31"/>
        <v>-0.5</v>
      </c>
      <c r="E101" s="75">
        <v>8</v>
      </c>
      <c r="F101" s="10">
        <f t="shared" si="18"/>
        <v>1.4142135623730951</v>
      </c>
      <c r="G101" s="8">
        <f t="shared" si="19"/>
        <v>5.4421768707482991E-2</v>
      </c>
      <c r="H101" s="8">
        <f t="shared" si="20"/>
        <v>5.4421768707482991</v>
      </c>
      <c r="I101" s="8">
        <f t="shared" si="21"/>
        <v>22.448979591836732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 x14ac:dyDescent="0.2">
      <c r="A102" s="26"/>
      <c r="B102" s="121" t="s">
        <v>45</v>
      </c>
      <c r="C102" s="112"/>
      <c r="D102" s="4">
        <f t="shared" si="31"/>
        <v>0</v>
      </c>
      <c r="E102" s="75">
        <v>11</v>
      </c>
      <c r="F102" s="11">
        <f t="shared" si="18"/>
        <v>1</v>
      </c>
      <c r="G102" s="8">
        <f t="shared" si="19"/>
        <v>7.4829931972789115E-2</v>
      </c>
      <c r="H102" s="8">
        <f t="shared" si="20"/>
        <v>7.4829931972789119</v>
      </c>
      <c r="I102" s="8">
        <f t="shared" si="21"/>
        <v>17.006802721088434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-0.43272727272727285</v>
      </c>
      <c r="U102" s="46">
        <f t="shared" si="30"/>
        <v>-3.1818181818181801E-2</v>
      </c>
      <c r="V102" s="26"/>
      <c r="W102" s="26"/>
      <c r="X102" s="26"/>
    </row>
    <row r="103" spans="1:24" x14ac:dyDescent="0.2">
      <c r="A103" s="26"/>
      <c r="B103" s="121" t="s">
        <v>18</v>
      </c>
      <c r="C103" s="112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2.0408163265306121E-2</v>
      </c>
      <c r="H103" s="8">
        <f t="shared" si="20"/>
        <v>2.0408163265306123</v>
      </c>
      <c r="I103" s="8">
        <f t="shared" si="21"/>
        <v>9.5238095238095237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 x14ac:dyDescent="0.2">
      <c r="A104" s="26"/>
      <c r="B104" s="121" t="s">
        <v>18</v>
      </c>
      <c r="C104" s="112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2.0408163265306121E-2</v>
      </c>
      <c r="H104" s="8">
        <f t="shared" si="20"/>
        <v>2.0408163265306123</v>
      </c>
      <c r="I104" s="8">
        <f t="shared" si="21"/>
        <v>7.4829931972789119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 x14ac:dyDescent="0.2">
      <c r="A105" s="26"/>
      <c r="B105" s="121" t="s">
        <v>44</v>
      </c>
      <c r="C105" s="112"/>
      <c r="D105" s="4">
        <f t="shared" si="31"/>
        <v>1.5</v>
      </c>
      <c r="E105" s="75">
        <v>2</v>
      </c>
      <c r="F105" s="10">
        <f t="shared" si="18"/>
        <v>0.35355339059327379</v>
      </c>
      <c r="G105" s="8">
        <f t="shared" si="19"/>
        <v>1.3605442176870748E-2</v>
      </c>
      <c r="H105" s="8">
        <f t="shared" si="20"/>
        <v>1.3605442176870748</v>
      </c>
      <c r="I105" s="8">
        <f t="shared" si="21"/>
        <v>5.4421768707482991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 x14ac:dyDescent="0.2">
      <c r="A106" s="26"/>
      <c r="B106" s="121" t="s">
        <v>44</v>
      </c>
      <c r="C106" s="112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2.7210884353741496E-2</v>
      </c>
      <c r="H106" s="8">
        <f t="shared" si="20"/>
        <v>2.7210884353741496</v>
      </c>
      <c r="I106" s="8">
        <f t="shared" si="21"/>
        <v>4.0816326530612246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 x14ac:dyDescent="0.2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1.3605442176870748E-2</v>
      </c>
      <c r="H107" s="8">
        <f t="shared" si="20"/>
        <v>1.3605442176870748</v>
      </c>
      <c r="I107" s="8">
        <f t="shared" si="21"/>
        <v>1.3605442176870748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 x14ac:dyDescent="0.2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 x14ac:dyDescent="0.2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 x14ac:dyDescent="0.2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 x14ac:dyDescent="0.2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 x14ac:dyDescent="0.2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 x14ac:dyDescent="0.2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 x14ac:dyDescent="0.2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 x14ac:dyDescent="0.2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 x14ac:dyDescent="0.2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 x14ac:dyDescent="0.2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 x14ac:dyDescent="0.2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 x14ac:dyDescent="0.2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 x14ac:dyDescent="0.2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 x14ac:dyDescent="0.2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 x14ac:dyDescent="0.2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147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 x14ac:dyDescent="0.2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-6.6045454545454545</v>
      </c>
      <c r="N123" s="45">
        <f t="shared" si="32"/>
        <v>-6.137777777777778</v>
      </c>
      <c r="O123" s="45">
        <f t="shared" si="32"/>
        <v>-5.4140625</v>
      </c>
      <c r="P123" s="45">
        <f t="shared" si="32"/>
        <v>-3.6562500000000004</v>
      </c>
      <c r="Q123" s="45">
        <f t="shared" si="32"/>
        <v>-2.7375000000000003</v>
      </c>
      <c r="R123" s="45">
        <f t="shared" si="32"/>
        <v>-2.2781250000000002</v>
      </c>
      <c r="S123" s="45">
        <f t="shared" si="32"/>
        <v>-1.2343750000000002</v>
      </c>
      <c r="T123" s="45">
        <f t="shared" si="32"/>
        <v>-0.43272727272727285</v>
      </c>
      <c r="U123" s="45">
        <f t="shared" si="32"/>
        <v>-3.1818181818181801E-2</v>
      </c>
      <c r="V123" s="26"/>
      <c r="W123" s="26"/>
      <c r="X123" s="26"/>
    </row>
    <row r="124" spans="1:24" x14ac:dyDescent="0.2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 x14ac:dyDescent="0.2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 x14ac:dyDescent="0.2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 x14ac:dyDescent="0.2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 x14ac:dyDescent="0.2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 x14ac:dyDescent="0.2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 x14ac:dyDescent="0.2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 x14ac:dyDescent="0.2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 x14ac:dyDescent="0.2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 x14ac:dyDescent="0.2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 x14ac:dyDescent="0.2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 x14ac:dyDescent="0.2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 x14ac:dyDescent="0.2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 x14ac:dyDescent="0.2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 x14ac:dyDescent="0.2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 x14ac:dyDescent="0.2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 x14ac:dyDescent="0.2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 x14ac:dyDescent="0.2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 x14ac:dyDescent="0.2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 x14ac:dyDescent="0.2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 x14ac:dyDescent="0.2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 x14ac:dyDescent="0.2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 x14ac:dyDescent="0.2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 x14ac:dyDescent="0.2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 x14ac:dyDescent="0.2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 x14ac:dyDescent="0.2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 x14ac:dyDescent="0.2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 x14ac:dyDescent="0.2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 x14ac:dyDescent="0.2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 x14ac:dyDescent="0.2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 x14ac:dyDescent="0.2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 x14ac:dyDescent="0.2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 x14ac:dyDescent="0.2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 x14ac:dyDescent="0.2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 x14ac:dyDescent="0.2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 x14ac:dyDescent="0.2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 x14ac:dyDescent="0.2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 x14ac:dyDescent="0.2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 x14ac:dyDescent="0.2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 x14ac:dyDescent="0.2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 x14ac:dyDescent="0.2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 x14ac:dyDescent="0.2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 x14ac:dyDescent="0.2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 x14ac:dyDescent="0.2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 x14ac:dyDescent="0.2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 x14ac:dyDescent="0.2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 x14ac:dyDescent="0.2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 x14ac:dyDescent="0.2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 x14ac:dyDescent="0.2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 x14ac:dyDescent="0.2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 x14ac:dyDescent="0.2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 x14ac:dyDescent="0.2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 x14ac:dyDescent="0.2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 x14ac:dyDescent="0.2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 x14ac:dyDescent="0.2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 x14ac:dyDescent="0.2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 x14ac:dyDescent="0.2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 x14ac:dyDescent="0.2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 x14ac:dyDescent="0.2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 x14ac:dyDescent="0.2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 x14ac:dyDescent="0.2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 x14ac:dyDescent="0.2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 x14ac:dyDescent="0.2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 x14ac:dyDescent="0.2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 x14ac:dyDescent="0.2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 x14ac:dyDescent="0.2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 x14ac:dyDescent="0.2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 x14ac:dyDescent="0.2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 x14ac:dyDescent="0.2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 x14ac:dyDescent="0.2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 x14ac:dyDescent="0.2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 x14ac:dyDescent="0.2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 x14ac:dyDescent="0.2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 x14ac:dyDescent="0.2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 x14ac:dyDescent="0.2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 x14ac:dyDescent="0.2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 x14ac:dyDescent="0.2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 x14ac:dyDescent="0.2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 x14ac:dyDescent="0.2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 x14ac:dyDescent="0.2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 x14ac:dyDescent="0.2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 x14ac:dyDescent="0.2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 x14ac:dyDescent="0.2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 x14ac:dyDescent="0.2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-5.9523809523809521E-2</v>
      </c>
      <c r="G207" s="39">
        <f t="shared" si="55"/>
        <v>0.19647268412663776</v>
      </c>
      <c r="H207" s="39">
        <f t="shared" si="56"/>
        <v>-1.0558736085717266</v>
      </c>
      <c r="I207" s="40">
        <f t="shared" si="57"/>
        <v>5.6744227943650616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 x14ac:dyDescent="0.2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 x14ac:dyDescent="0.2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 x14ac:dyDescent="0.2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-0.24659863945578234</v>
      </c>
      <c r="G210" s="39">
        <f t="shared" si="55"/>
        <v>0.51051141452462323</v>
      </c>
      <c r="H210" s="39">
        <f t="shared" si="56"/>
        <v>-1.9777976229372303</v>
      </c>
      <c r="I210" s="40">
        <f t="shared" si="57"/>
        <v>7.6622839881819891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 x14ac:dyDescent="0.2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-0.50510204081632648</v>
      </c>
      <c r="G211" s="39">
        <f t="shared" si="55"/>
        <v>0.85193023944734503</v>
      </c>
      <c r="H211" s="39">
        <f t="shared" si="56"/>
        <v>-2.8745401276590683</v>
      </c>
      <c r="I211" s="40">
        <f t="shared" si="57"/>
        <v>9.6991285940061047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 x14ac:dyDescent="0.2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-0.38265306122448978</v>
      </c>
      <c r="G212" s="39">
        <f t="shared" si="55"/>
        <v>0.50575936330383853</v>
      </c>
      <c r="H212" s="39">
        <f t="shared" si="56"/>
        <v>-1.4536281020127331</v>
      </c>
      <c r="I212" s="40">
        <f t="shared" si="57"/>
        <v>4.177944714968568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 x14ac:dyDescent="0.2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-0.31292517006802723</v>
      </c>
      <c r="G213" s="39">
        <f t="shared" si="55"/>
        <v>0.30675301264936516</v>
      </c>
      <c r="H213" s="39">
        <f t="shared" si="56"/>
        <v>-0.72827756064373073</v>
      </c>
      <c r="I213" s="40">
        <f t="shared" si="57"/>
        <v>1.7290399228888569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 x14ac:dyDescent="0.2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-0.5714285714285714</v>
      </c>
      <c r="G214" s="39">
        <f t="shared" si="55"/>
        <v>0.38230606232034181</v>
      </c>
      <c r="H214" s="39">
        <f t="shared" si="56"/>
        <v>-0.71649877666159267</v>
      </c>
      <c r="I214" s="40">
        <f t="shared" si="57"/>
        <v>1.3428259385732568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 x14ac:dyDescent="0.2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-0.38775510204081631</v>
      </c>
      <c r="G215" s="39">
        <f t="shared" si="55"/>
        <v>0.15414590103707718</v>
      </c>
      <c r="H215" s="39">
        <f t="shared" si="56"/>
        <v>-0.2118195374795209</v>
      </c>
      <c r="I215" s="40">
        <f t="shared" si="57"/>
        <v>0.29107174538002173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 x14ac:dyDescent="0.2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-0.17346938775510204</v>
      </c>
      <c r="G216" s="39">
        <f t="shared" si="55"/>
        <v>3.1189290932255122E-2</v>
      </c>
      <c r="H216" s="39">
        <f t="shared" si="56"/>
        <v>-2.7264108059828436E-2</v>
      </c>
      <c r="I216" s="40">
        <f t="shared" si="57"/>
        <v>2.3832910786992866E-2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 x14ac:dyDescent="0.2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-0.20408163265306123</v>
      </c>
      <c r="G217" s="39">
        <f t="shared" si="55"/>
        <v>7.6183928150370412E-3</v>
      </c>
      <c r="H217" s="39">
        <f t="shared" si="56"/>
        <v>-2.8504190804560306E-3</v>
      </c>
      <c r="I217" s="40">
        <f t="shared" si="57"/>
        <v>1.0664833294223223E-3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 x14ac:dyDescent="0.2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-0.17687074829931973</v>
      </c>
      <c r="G218" s="39">
        <f t="shared" si="55"/>
        <v>8.6194874080874906E-4</v>
      </c>
      <c r="H218" s="39">
        <f t="shared" si="56"/>
        <v>1.0847654221062547E-4</v>
      </c>
      <c r="I218" s="40">
        <f t="shared" si="57"/>
        <v>1.3651809733990359E-5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 x14ac:dyDescent="0.2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-0.14965986394557823</v>
      </c>
      <c r="G219" s="39">
        <f t="shared" si="55"/>
        <v>2.1316389020321951E-2</v>
      </c>
      <c r="H219" s="39">
        <f t="shared" si="56"/>
        <v>1.3340869318840964E-2</v>
      </c>
      <c r="I219" s="40">
        <f t="shared" si="57"/>
        <v>8.3493876009072786E-3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 x14ac:dyDescent="0.2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-0.12244897959183673</v>
      </c>
      <c r="G220" s="39">
        <f t="shared" si="55"/>
        <v>6.8981713653576651E-2</v>
      </c>
      <c r="H220" s="39">
        <f t="shared" si="56"/>
        <v>7.7663085780047228E-2</v>
      </c>
      <c r="I220" s="40">
        <f t="shared" si="57"/>
        <v>8.7437011541481799E-2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 x14ac:dyDescent="0.2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-7.1428571428571425E-2</v>
      </c>
      <c r="G221" s="39">
        <f t="shared" si="55"/>
        <v>0.10789344198042963</v>
      </c>
      <c r="H221" s="39">
        <f t="shared" si="56"/>
        <v>0.17541858934233126</v>
      </c>
      <c r="I221" s="40">
        <f t="shared" si="57"/>
        <v>0.28520437314841623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 x14ac:dyDescent="0.2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-6.8027210884353734E-2</v>
      </c>
      <c r="G222" s="39">
        <f t="shared" si="55"/>
        <v>0.24594501598131055</v>
      </c>
      <c r="H222" s="39">
        <f t="shared" si="56"/>
        <v>0.52284229587863651</v>
      </c>
      <c r="I222" s="40">
        <f t="shared" si="57"/>
        <v>1.1114844725311155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 x14ac:dyDescent="0.2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-4.0816326530612242E-2</v>
      </c>
      <c r="G223" s="39">
        <f t="shared" si="55"/>
        <v>0.37524299367578973</v>
      </c>
      <c r="H223" s="39">
        <f t="shared" si="56"/>
        <v>0.98533194257724399</v>
      </c>
      <c r="I223" s="40">
        <f t="shared" si="57"/>
        <v>2.5873342165633759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 x14ac:dyDescent="0.2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-1.8707482993197279E-2</v>
      </c>
      <c r="G224" s="39">
        <f t="shared" si="55"/>
        <v>0.73115880162051439</v>
      </c>
      <c r="H224" s="39">
        <f t="shared" si="56"/>
        <v>2.2854929887389552</v>
      </c>
      <c r="I224" s="40">
        <f t="shared" si="57"/>
        <v>7.1441090362282322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 x14ac:dyDescent="0.2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5.1020408163265302E-3</v>
      </c>
      <c r="G225" s="39">
        <f t="shared" si="55"/>
        <v>0.26830185079723967</v>
      </c>
      <c r="H225" s="39">
        <f t="shared" si="56"/>
        <v>0.97282235697230457</v>
      </c>
      <c r="I225" s="40">
        <f t="shared" si="57"/>
        <v>3.5273082739199895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 x14ac:dyDescent="0.2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1.5306122448979591E-2</v>
      </c>
      <c r="G226" s="39">
        <f t="shared" si="55"/>
        <v>0.3474008373306286</v>
      </c>
      <c r="H226" s="39">
        <f t="shared" si="56"/>
        <v>1.4333238628641245</v>
      </c>
      <c r="I226" s="40">
        <f t="shared" si="57"/>
        <v>5.9136797471230711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 x14ac:dyDescent="0.2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1.7006802721088433E-2</v>
      </c>
      <c r="G227" s="39">
        <f t="shared" si="55"/>
        <v>0.29113593699778034</v>
      </c>
      <c r="H227" s="39">
        <f t="shared" si="56"/>
        <v>1.3467512731870113</v>
      </c>
      <c r="I227" s="40">
        <f t="shared" si="57"/>
        <v>6.2298698351508008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 x14ac:dyDescent="0.2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4.7619047619047616E-2</v>
      </c>
      <c r="G228" s="39">
        <f t="shared" si="55"/>
        <v>0.71494807372715397</v>
      </c>
      <c r="H228" s="39">
        <f t="shared" si="56"/>
        <v>3.6647168268939496</v>
      </c>
      <c r="I228" s="40">
        <f t="shared" si="57"/>
        <v>18.784789993636675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 x14ac:dyDescent="0.2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3.0612244897959183E-2</v>
      </c>
      <c r="G229" s="39">
        <f t="shared" si="55"/>
        <v>0.43061485781780906</v>
      </c>
      <c r="H229" s="39">
        <f t="shared" si="56"/>
        <v>2.4225747443219601</v>
      </c>
      <c r="I229" s="40">
        <f t="shared" si="57"/>
        <v>13.629042949348717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 x14ac:dyDescent="0.2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 x14ac:dyDescent="0.2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 x14ac:dyDescent="0.2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 x14ac:dyDescent="0.2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 x14ac:dyDescent="0.2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 x14ac:dyDescent="0.2">
      <c r="A235" s="26"/>
      <c r="B235" s="26"/>
      <c r="C235" s="26"/>
      <c r="D235" s="26"/>
      <c r="E235" s="61">
        <f>2^(-F235)</f>
        <v>10.38083321029594</v>
      </c>
      <c r="F235" s="62">
        <f>SUM(F204:F234)</f>
        <v>-3.3758503401360551</v>
      </c>
      <c r="G235" s="62">
        <f>SQRT(SUM(G204:G234))</f>
        <v>2.5593921587947173</v>
      </c>
      <c r="H235" s="62">
        <f>(SUM(H204:H234))/(($G$235)^3)</f>
        <v>0.28939814105412959</v>
      </c>
      <c r="I235" s="62">
        <f>(SUM(I204:I234))/(($G$235)^4)</f>
        <v>2.0953752839349584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 x14ac:dyDescent="0.2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 x14ac:dyDescent="0.2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 x14ac:dyDescent="0.2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 x14ac:dyDescent="0.2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 x14ac:dyDescent="0.2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 x14ac:dyDescent="0.2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 x14ac:dyDescent="0.2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 x14ac:dyDescent="0.2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 x14ac:dyDescent="0.2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 x14ac:dyDescent="0.2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 x14ac:dyDescent="0.2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 x14ac:dyDescent="0.2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 x14ac:dyDescent="0.2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 x14ac:dyDescent="0.2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 x14ac:dyDescent="0.2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 x14ac:dyDescent="0.2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 x14ac:dyDescent="0.2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 x14ac:dyDescent="0.2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 x14ac:dyDescent="0.2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 x14ac:dyDescent="0.2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 x14ac:dyDescent="0.2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 x14ac:dyDescent="0.2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 x14ac:dyDescent="0.2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 x14ac:dyDescent="0.2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 x14ac:dyDescent="0.2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 x14ac:dyDescent="0.2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 x14ac:dyDescent="0.2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 x14ac:dyDescent="0.2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 x14ac:dyDescent="0.2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 x14ac:dyDescent="0.2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 x14ac:dyDescent="0.2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 x14ac:dyDescent="0.2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 x14ac:dyDescent="0.2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 x14ac:dyDescent="0.2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 x14ac:dyDescent="0.2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 x14ac:dyDescent="0.2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 x14ac:dyDescent="0.2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 x14ac:dyDescent="0.2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 x14ac:dyDescent="0.2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 x14ac:dyDescent="0.2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 x14ac:dyDescent="0.2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 x14ac:dyDescent="0.2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 x14ac:dyDescent="0.2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 x14ac:dyDescent="0.2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 x14ac:dyDescent="0.2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 x14ac:dyDescent="0.2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 x14ac:dyDescent="0.2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 x14ac:dyDescent="0.2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 x14ac:dyDescent="0.2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 x14ac:dyDescent="0.2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 x14ac:dyDescent="0.2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 x14ac:dyDescent="0.2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 x14ac:dyDescent="0.2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 x14ac:dyDescent="0.2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 x14ac:dyDescent="0.2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 x14ac:dyDescent="0.2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 x14ac:dyDescent="0.2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 x14ac:dyDescent="0.2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 x14ac:dyDescent="0.2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 x14ac:dyDescent="0.2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 x14ac:dyDescent="0.2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 x14ac:dyDescent="0.2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 x14ac:dyDescent="0.2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 x14ac:dyDescent="0.2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 x14ac:dyDescent="0.2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 x14ac:dyDescent="0.2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 x14ac:dyDescent="0.2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 x14ac:dyDescent="0.2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 x14ac:dyDescent="0.2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1" workbookViewId="0">
      <selection activeCell="K86" sqref="K86"/>
    </sheetView>
  </sheetViews>
  <sheetFormatPr defaultColWidth="8.7109375" defaultRowHeight="12.75" x14ac:dyDescent="0.2"/>
  <cols>
    <col min="7" max="7" width="8.7109375" style="1"/>
    <col min="10" max="10" width="8.7109375" style="14"/>
    <col min="13" max="21" width="9.140625" hidden="1" customWidth="1"/>
  </cols>
  <sheetData>
    <row r="1" spans="1:24" ht="15.75" x14ac:dyDescent="0.2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 x14ac:dyDescent="0.2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 x14ac:dyDescent="0.2">
      <c r="A3" s="26"/>
      <c r="B3" s="91" t="s">
        <v>24</v>
      </c>
      <c r="C3" s="92"/>
      <c r="D3" s="96"/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 x14ac:dyDescent="0.2">
      <c r="A4" s="26"/>
      <c r="B4" s="91" t="s">
        <v>26</v>
      </c>
      <c r="C4" s="92"/>
      <c r="D4" s="97"/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 x14ac:dyDescent="0.2">
      <c r="A5" s="26"/>
      <c r="B5" s="98" t="s">
        <v>25</v>
      </c>
      <c r="C5" s="99"/>
      <c r="D5" s="100"/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 x14ac:dyDescent="0.2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 x14ac:dyDescent="0.2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 x14ac:dyDescent="0.2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 x14ac:dyDescent="0.2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 x14ac:dyDescent="0.2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 x14ac:dyDescent="0.2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 x14ac:dyDescent="0.2">
      <c r="A12" s="26"/>
      <c r="B12" s="92" t="s">
        <v>30</v>
      </c>
      <c r="C12" s="92"/>
      <c r="D12" s="92"/>
      <c r="E12" s="93">
        <f>J122</f>
        <v>60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 x14ac:dyDescent="0.2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 x14ac:dyDescent="0.2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 x14ac:dyDescent="0.2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 x14ac:dyDescent="0.2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 x14ac:dyDescent="0.2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 x14ac:dyDescent="0.2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x14ac:dyDescent="0.2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 x14ac:dyDescent="0.2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-1</v>
      </c>
      <c r="G20" s="58">
        <f>2^(-F20)</f>
        <v>2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 x14ac:dyDescent="0.2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-1.7</v>
      </c>
      <c r="G21" s="58">
        <f>2^(-F21)</f>
        <v>3.2490095854249419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 x14ac:dyDescent="0.2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-2.2999999999999998</v>
      </c>
      <c r="G22" s="58">
        <f t="shared" ref="G22:G29" si="2">2^(-F22)</f>
        <v>4.9245776533796644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 x14ac:dyDescent="0.2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-3.5</v>
      </c>
      <c r="G23" s="58">
        <f t="shared" si="2"/>
        <v>11.313708498984759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 x14ac:dyDescent="0.2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-4.5</v>
      </c>
      <c r="G24" s="58">
        <f t="shared" si="2"/>
        <v>22.627416997969519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 x14ac:dyDescent="0.2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-5.5</v>
      </c>
      <c r="G25" s="58">
        <f t="shared" si="2"/>
        <v>45.254833995939045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 x14ac:dyDescent="0.2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-6.416666666666667</v>
      </c>
      <c r="G26" s="58">
        <f t="shared" si="2"/>
        <v>85.429750666882228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 x14ac:dyDescent="0.2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-7.0500000000000007</v>
      </c>
      <c r="G27" s="58">
        <f t="shared" si="2"/>
        <v>132.51391025169633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 x14ac:dyDescent="0.2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-7.5</v>
      </c>
      <c r="G28" s="58">
        <f t="shared" si="2"/>
        <v>181.01933598375612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 x14ac:dyDescent="0.2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-4.6583333333333332</v>
      </c>
      <c r="G29" s="58">
        <f t="shared" si="2"/>
        <v>25.252132714836527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 x14ac:dyDescent="0.2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2.4212456619590577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 x14ac:dyDescent="0.2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0.3996283170156642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 x14ac:dyDescent="0.2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1.8732394245521979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 x14ac:dyDescent="0.2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89.999999999999986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 x14ac:dyDescent="0.2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10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 x14ac:dyDescent="0.2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 x14ac:dyDescent="0.2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 x14ac:dyDescent="0.2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x14ac:dyDescent="0.2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 x14ac:dyDescent="0.2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 x14ac:dyDescent="0.2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 x14ac:dyDescent="0.2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 x14ac:dyDescent="0.2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 x14ac:dyDescent="0.2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 x14ac:dyDescent="0.2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 x14ac:dyDescent="0.2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 x14ac:dyDescent="0.2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 x14ac:dyDescent="0.2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 x14ac:dyDescent="0.2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 x14ac:dyDescent="0.2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 x14ac:dyDescent="0.2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 x14ac:dyDescent="0.2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 x14ac:dyDescent="0.2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 x14ac:dyDescent="0.2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 x14ac:dyDescent="0.2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 x14ac:dyDescent="0.2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 x14ac:dyDescent="0.2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 x14ac:dyDescent="0.2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 x14ac:dyDescent="0.2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 x14ac:dyDescent="0.2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 x14ac:dyDescent="0.2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 x14ac:dyDescent="0.2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 x14ac:dyDescent="0.2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 x14ac:dyDescent="0.2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 x14ac:dyDescent="0.2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 x14ac:dyDescent="0.2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 x14ac:dyDescent="0.2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 x14ac:dyDescent="0.2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 x14ac:dyDescent="0.2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 x14ac:dyDescent="0.2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 x14ac:dyDescent="0.2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 x14ac:dyDescent="0.2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 x14ac:dyDescent="0.2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 x14ac:dyDescent="0.2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 x14ac:dyDescent="0.2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 x14ac:dyDescent="0.2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 x14ac:dyDescent="0.2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 x14ac:dyDescent="0.2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 x14ac:dyDescent="0.2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 x14ac:dyDescent="0.2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 x14ac:dyDescent="0.2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x14ac:dyDescent="0.2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 x14ac:dyDescent="0.2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 x14ac:dyDescent="0.2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 x14ac:dyDescent="0.2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 x14ac:dyDescent="0.2">
      <c r="A85" s="26"/>
      <c r="B85" s="121" t="s">
        <v>38</v>
      </c>
      <c r="C85" s="112"/>
      <c r="D85" s="4">
        <f t="shared" ref="D85:D122" si="31">D84+0.5</f>
        <v>-8.5</v>
      </c>
      <c r="E85" s="75">
        <v>1</v>
      </c>
      <c r="F85" s="11">
        <f t="shared" si="18"/>
        <v>362.0386719675123</v>
      </c>
      <c r="G85" s="8">
        <f t="shared" si="19"/>
        <v>1.6666666666666666E-2</v>
      </c>
      <c r="H85" s="8">
        <f t="shared" si="20"/>
        <v>1.6666666666666667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 x14ac:dyDescent="0.2">
      <c r="A86" s="26"/>
      <c r="B86" s="121" t="s">
        <v>38</v>
      </c>
      <c r="C86" s="112"/>
      <c r="D86" s="4">
        <f t="shared" si="31"/>
        <v>-8</v>
      </c>
      <c r="E86" s="75">
        <v>1</v>
      </c>
      <c r="F86" s="11">
        <f t="shared" si="18"/>
        <v>256</v>
      </c>
      <c r="G86" s="8">
        <f t="shared" si="19"/>
        <v>1.6666666666666666E-2</v>
      </c>
      <c r="H86" s="8">
        <f t="shared" si="20"/>
        <v>1.6666666666666667</v>
      </c>
      <c r="I86" s="8">
        <f t="shared" si="21"/>
        <v>98.333333333333343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 x14ac:dyDescent="0.2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6.6666666666666666E-2</v>
      </c>
      <c r="H87" s="8">
        <f t="shared" si="20"/>
        <v>6.666666666666667</v>
      </c>
      <c r="I87" s="8">
        <f t="shared" si="21"/>
        <v>96.666666666666671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 x14ac:dyDescent="0.2">
      <c r="A88" s="26"/>
      <c r="B88" s="121" t="s">
        <v>41</v>
      </c>
      <c r="C88" s="112"/>
      <c r="D88" s="4">
        <f t="shared" si="31"/>
        <v>-7</v>
      </c>
      <c r="E88" s="75">
        <v>4</v>
      </c>
      <c r="F88" s="11">
        <f t="shared" si="18"/>
        <v>128</v>
      </c>
      <c r="G88" s="8">
        <f t="shared" si="19"/>
        <v>6.6666666666666666E-2</v>
      </c>
      <c r="H88" s="8">
        <f t="shared" si="20"/>
        <v>6.666666666666667</v>
      </c>
      <c r="I88" s="8">
        <f t="shared" si="21"/>
        <v>90</v>
      </c>
      <c r="J88" s="27"/>
      <c r="K88" s="26"/>
      <c r="L88" s="26"/>
      <c r="M88" s="46">
        <f t="shared" si="22"/>
        <v>-7.5</v>
      </c>
      <c r="N88" s="46">
        <f t="shared" si="23"/>
        <v>-7.0500000000000007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 x14ac:dyDescent="0.2">
      <c r="A89" s="26"/>
      <c r="B89" s="121" t="s">
        <v>39</v>
      </c>
      <c r="C89" s="112"/>
      <c r="D89" s="4">
        <f t="shared" si="31"/>
        <v>-6.5</v>
      </c>
      <c r="E89" s="75">
        <v>3</v>
      </c>
      <c r="F89" s="3">
        <f t="shared" si="18"/>
        <v>90.509667991878061</v>
      </c>
      <c r="G89" s="8">
        <f t="shared" si="19"/>
        <v>0.05</v>
      </c>
      <c r="H89" s="8">
        <f t="shared" si="20"/>
        <v>5</v>
      </c>
      <c r="I89" s="8">
        <f t="shared" si="21"/>
        <v>83.333333333333329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 x14ac:dyDescent="0.2">
      <c r="A90" s="26"/>
      <c r="B90" s="121" t="s">
        <v>40</v>
      </c>
      <c r="C90" s="112"/>
      <c r="D90" s="4">
        <f t="shared" si="31"/>
        <v>-6</v>
      </c>
      <c r="E90" s="75">
        <v>12</v>
      </c>
      <c r="F90" s="11">
        <f>2^(-D90)</f>
        <v>64</v>
      </c>
      <c r="G90" s="8">
        <f t="shared" si="19"/>
        <v>0.2</v>
      </c>
      <c r="H90" s="8">
        <f t="shared" si="20"/>
        <v>20</v>
      </c>
      <c r="I90" s="8">
        <f t="shared" si="21"/>
        <v>78.333333333333329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-6.416666666666667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 x14ac:dyDescent="0.2">
      <c r="A91" s="26"/>
      <c r="B91" s="121" t="s">
        <v>47</v>
      </c>
      <c r="C91" s="112"/>
      <c r="D91" s="4">
        <f t="shared" si="31"/>
        <v>-5.5</v>
      </c>
      <c r="E91" s="75">
        <v>5</v>
      </c>
      <c r="F91" s="10">
        <f t="shared" si="18"/>
        <v>45.254833995939045</v>
      </c>
      <c r="G91" s="8">
        <f t="shared" si="19"/>
        <v>8.3333333333333329E-2</v>
      </c>
      <c r="H91" s="8">
        <f t="shared" si="20"/>
        <v>8.3333333333333321</v>
      </c>
      <c r="I91" s="8">
        <f t="shared" si="21"/>
        <v>58.333333333333329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 x14ac:dyDescent="0.2">
      <c r="A92" s="26"/>
      <c r="B92" s="121" t="s">
        <v>47</v>
      </c>
      <c r="C92" s="112"/>
      <c r="D92" s="4">
        <f t="shared" si="31"/>
        <v>-5</v>
      </c>
      <c r="E92" s="75">
        <v>5</v>
      </c>
      <c r="F92" s="11">
        <f t="shared" si="18"/>
        <v>32</v>
      </c>
      <c r="G92" s="8">
        <f t="shared" si="19"/>
        <v>8.3333333333333329E-2</v>
      </c>
      <c r="H92" s="8">
        <f t="shared" si="20"/>
        <v>8.3333333333333321</v>
      </c>
      <c r="I92" s="8">
        <f t="shared" si="21"/>
        <v>50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 x14ac:dyDescent="0.2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1.6666666666666666E-2</v>
      </c>
      <c r="H93" s="8">
        <f t="shared" si="20"/>
        <v>1.6666666666666667</v>
      </c>
      <c r="I93" s="8">
        <f t="shared" si="21"/>
        <v>41.666666666666664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 x14ac:dyDescent="0.2">
      <c r="A94" s="26"/>
      <c r="B94" s="121" t="s">
        <v>17</v>
      </c>
      <c r="C94" s="112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1.6666666666666666E-2</v>
      </c>
      <c r="H94" s="8">
        <f t="shared" si="20"/>
        <v>1.6666666666666667</v>
      </c>
      <c r="I94" s="8">
        <f t="shared" si="21"/>
        <v>40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-4.5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 x14ac:dyDescent="0.2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3.3333333333333333E-2</v>
      </c>
      <c r="H95" s="8">
        <f t="shared" si="20"/>
        <v>3.3333333333333335</v>
      </c>
      <c r="I95" s="8">
        <f t="shared" si="21"/>
        <v>38.333333333333336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 x14ac:dyDescent="0.2">
      <c r="A96" s="26"/>
      <c r="B96" s="121" t="s">
        <v>43</v>
      </c>
      <c r="C96" s="112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0.05</v>
      </c>
      <c r="H96" s="8">
        <f t="shared" si="20"/>
        <v>5</v>
      </c>
      <c r="I96" s="8">
        <f t="shared" si="21"/>
        <v>35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-3.5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 x14ac:dyDescent="0.2">
      <c r="A97" s="26"/>
      <c r="B97" s="121" t="s">
        <v>16</v>
      </c>
      <c r="C97" s="112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1.6666666666666666E-2</v>
      </c>
      <c r="H97" s="8">
        <f t="shared" si="20"/>
        <v>1.6666666666666667</v>
      </c>
      <c r="I97" s="8">
        <f t="shared" si="21"/>
        <v>30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 x14ac:dyDescent="0.2">
      <c r="A98" s="26"/>
      <c r="B98" s="121" t="s">
        <v>16</v>
      </c>
      <c r="C98" s="112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8.3333333333333329E-2</v>
      </c>
      <c r="H98" s="8">
        <f t="shared" si="20"/>
        <v>8.3333333333333321</v>
      </c>
      <c r="I98" s="8">
        <f t="shared" si="21"/>
        <v>28.333333333333332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-2.2999999999999998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 x14ac:dyDescent="0.2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6.6666666666666666E-2</v>
      </c>
      <c r="H99" s="8">
        <f t="shared" si="20"/>
        <v>6.666666666666667</v>
      </c>
      <c r="I99" s="8">
        <f t="shared" si="21"/>
        <v>20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-1.7</v>
      </c>
      <c r="U99" s="46" t="str">
        <f t="shared" si="30"/>
        <v/>
      </c>
      <c r="V99" s="26"/>
      <c r="W99" s="26"/>
      <c r="X99" s="26"/>
    </row>
    <row r="100" spans="1:24" x14ac:dyDescent="0.2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3.3333333333333333E-2</v>
      </c>
      <c r="H100" s="8">
        <f t="shared" si="20"/>
        <v>3.3333333333333335</v>
      </c>
      <c r="I100" s="8">
        <f t="shared" si="21"/>
        <v>13.333333333333334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 x14ac:dyDescent="0.2">
      <c r="A101" s="26"/>
      <c r="B101" s="121" t="s">
        <v>45</v>
      </c>
      <c r="C101" s="112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3.3333333333333333E-2</v>
      </c>
      <c r="H101" s="8">
        <f t="shared" si="20"/>
        <v>3.3333333333333335</v>
      </c>
      <c r="I101" s="8">
        <f t="shared" si="21"/>
        <v>10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>
        <f t="shared" si="30"/>
        <v>-1</v>
      </c>
      <c r="V101" s="26"/>
      <c r="W101" s="26"/>
      <c r="X101" s="26"/>
    </row>
    <row r="102" spans="1:24" x14ac:dyDescent="0.2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6.6666666666666666E-2</v>
      </c>
      <c r="H102" s="8">
        <f t="shared" si="20"/>
        <v>6.666666666666667</v>
      </c>
      <c r="I102" s="8">
        <f t="shared" si="21"/>
        <v>6.666666666666667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 x14ac:dyDescent="0.2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 x14ac:dyDescent="0.2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 x14ac:dyDescent="0.2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 x14ac:dyDescent="0.2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 x14ac:dyDescent="0.2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 x14ac:dyDescent="0.2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 x14ac:dyDescent="0.2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 x14ac:dyDescent="0.2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 x14ac:dyDescent="0.2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 x14ac:dyDescent="0.2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 x14ac:dyDescent="0.2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 x14ac:dyDescent="0.2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 x14ac:dyDescent="0.2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 x14ac:dyDescent="0.2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 x14ac:dyDescent="0.2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 x14ac:dyDescent="0.2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 x14ac:dyDescent="0.2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 x14ac:dyDescent="0.2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 x14ac:dyDescent="0.2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 x14ac:dyDescent="0.2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60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 x14ac:dyDescent="0.2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-7.5</v>
      </c>
      <c r="N123" s="45">
        <f t="shared" ref="N123:U123" si="32">SUM(N82:N122)</f>
        <v>-7.0500000000000007</v>
      </c>
      <c r="O123" s="45">
        <f t="shared" si="32"/>
        <v>-6.416666666666667</v>
      </c>
      <c r="P123" s="45">
        <f t="shared" si="32"/>
        <v>-5.5</v>
      </c>
      <c r="Q123" s="45">
        <f t="shared" si="32"/>
        <v>-4.5</v>
      </c>
      <c r="R123" s="45">
        <f t="shared" si="32"/>
        <v>-3.5</v>
      </c>
      <c r="S123" s="45">
        <f t="shared" si="32"/>
        <v>-2.2999999999999998</v>
      </c>
      <c r="T123" s="45">
        <f t="shared" si="32"/>
        <v>-1.7</v>
      </c>
      <c r="U123" s="45">
        <f t="shared" si="32"/>
        <v>-1</v>
      </c>
      <c r="V123" s="26"/>
      <c r="W123" s="26"/>
      <c r="X123" s="26"/>
    </row>
    <row r="124" spans="1:24" x14ac:dyDescent="0.2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 x14ac:dyDescent="0.2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 x14ac:dyDescent="0.2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 x14ac:dyDescent="0.2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 x14ac:dyDescent="0.2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 x14ac:dyDescent="0.2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 x14ac:dyDescent="0.2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 x14ac:dyDescent="0.2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 x14ac:dyDescent="0.2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 x14ac:dyDescent="0.2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 x14ac:dyDescent="0.2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 x14ac:dyDescent="0.2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 x14ac:dyDescent="0.2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 x14ac:dyDescent="0.2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 x14ac:dyDescent="0.2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 x14ac:dyDescent="0.2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 x14ac:dyDescent="0.2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 x14ac:dyDescent="0.2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 x14ac:dyDescent="0.2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 x14ac:dyDescent="0.2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 x14ac:dyDescent="0.2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 x14ac:dyDescent="0.2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 x14ac:dyDescent="0.2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 x14ac:dyDescent="0.2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 x14ac:dyDescent="0.2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 x14ac:dyDescent="0.2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 x14ac:dyDescent="0.2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 x14ac:dyDescent="0.2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 x14ac:dyDescent="0.2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 x14ac:dyDescent="0.2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 x14ac:dyDescent="0.2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 x14ac:dyDescent="0.2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 x14ac:dyDescent="0.2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 x14ac:dyDescent="0.2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 x14ac:dyDescent="0.2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 x14ac:dyDescent="0.2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 x14ac:dyDescent="0.2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 x14ac:dyDescent="0.2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 x14ac:dyDescent="0.2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 x14ac:dyDescent="0.2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 x14ac:dyDescent="0.2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 x14ac:dyDescent="0.2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 x14ac:dyDescent="0.2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 x14ac:dyDescent="0.2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 x14ac:dyDescent="0.2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 x14ac:dyDescent="0.2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 x14ac:dyDescent="0.2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 x14ac:dyDescent="0.2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 x14ac:dyDescent="0.2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 x14ac:dyDescent="0.2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 x14ac:dyDescent="0.2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 x14ac:dyDescent="0.2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 x14ac:dyDescent="0.2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 x14ac:dyDescent="0.2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 x14ac:dyDescent="0.2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 x14ac:dyDescent="0.2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 x14ac:dyDescent="0.2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 x14ac:dyDescent="0.2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 x14ac:dyDescent="0.2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 x14ac:dyDescent="0.2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 x14ac:dyDescent="0.2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 x14ac:dyDescent="0.2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 x14ac:dyDescent="0.2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 x14ac:dyDescent="0.2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 x14ac:dyDescent="0.2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 x14ac:dyDescent="0.2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 x14ac:dyDescent="0.2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 x14ac:dyDescent="0.2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 x14ac:dyDescent="0.2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 x14ac:dyDescent="0.2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 x14ac:dyDescent="0.2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 x14ac:dyDescent="0.2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 x14ac:dyDescent="0.2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 x14ac:dyDescent="0.2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 x14ac:dyDescent="0.2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 x14ac:dyDescent="0.2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 x14ac:dyDescent="0.2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 x14ac:dyDescent="0.2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 x14ac:dyDescent="0.2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 x14ac:dyDescent="0.2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 x14ac:dyDescent="0.2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 x14ac:dyDescent="0.2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 x14ac:dyDescent="0.2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 x14ac:dyDescent="0.2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-0.14583333333333334</v>
      </c>
      <c r="G207" s="39">
        <f t="shared" si="55"/>
        <v>0.27902893518518523</v>
      </c>
      <c r="H207" s="39">
        <f t="shared" si="56"/>
        <v>-1.1416933931327162</v>
      </c>
      <c r="I207" s="40">
        <f t="shared" si="57"/>
        <v>4.6714288002346969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 x14ac:dyDescent="0.2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-0.13750000000000001</v>
      </c>
      <c r="G208" s="39">
        <f t="shared" si="55"/>
        <v>0.21500115740740744</v>
      </c>
      <c r="H208" s="39">
        <f t="shared" si="56"/>
        <v>-0.77221249035493844</v>
      </c>
      <c r="I208" s="40">
        <f t="shared" si="57"/>
        <v>2.7735298611914869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 x14ac:dyDescent="0.2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-0.51666666666666661</v>
      </c>
      <c r="G209" s="39">
        <f t="shared" si="55"/>
        <v>0.63722685185185191</v>
      </c>
      <c r="H209" s="39">
        <f t="shared" si="56"/>
        <v>-1.970093016975309</v>
      </c>
      <c r="I209" s="40">
        <f t="shared" si="57"/>
        <v>6.0908709108153305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 x14ac:dyDescent="0.2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-0.48333333333333334</v>
      </c>
      <c r="G210" s="39">
        <f t="shared" si="55"/>
        <v>0.44778240740740743</v>
      </c>
      <c r="H210" s="39">
        <f t="shared" si="56"/>
        <v>-1.1605027391975309</v>
      </c>
      <c r="I210" s="40">
        <f t="shared" si="57"/>
        <v>3.0076362657536011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 x14ac:dyDescent="0.2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-0.33750000000000002</v>
      </c>
      <c r="G211" s="39">
        <f t="shared" si="55"/>
        <v>0.21875347222222224</v>
      </c>
      <c r="H211" s="39">
        <f t="shared" si="56"/>
        <v>-0.45755934606481485</v>
      </c>
      <c r="I211" s="40">
        <f t="shared" si="57"/>
        <v>0.95706163218557117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 x14ac:dyDescent="0.2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-1.25</v>
      </c>
      <c r="G212" s="39">
        <f t="shared" si="55"/>
        <v>0.50668055555555569</v>
      </c>
      <c r="H212" s="39">
        <f t="shared" si="56"/>
        <v>-0.80646655092592623</v>
      </c>
      <c r="I212" s="40">
        <f t="shared" si="57"/>
        <v>1.2836259268904326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 x14ac:dyDescent="0.2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-0.47916666666666663</v>
      </c>
      <c r="G213" s="39">
        <f t="shared" si="55"/>
        <v>9.9311342592592611E-2</v>
      </c>
      <c r="H213" s="39">
        <f t="shared" si="56"/>
        <v>-0.10841488233024694</v>
      </c>
      <c r="I213" s="40">
        <f t="shared" si="57"/>
        <v>0.11835291321051958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 x14ac:dyDescent="0.2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-0.4375</v>
      </c>
      <c r="G214" s="39">
        <f t="shared" si="55"/>
        <v>2.9172453703703714E-2</v>
      </c>
      <c r="H214" s="39">
        <f t="shared" si="56"/>
        <v>-1.7260368441358035E-2</v>
      </c>
      <c r="I214" s="40">
        <f t="shared" si="57"/>
        <v>1.0212384661136839E-2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 x14ac:dyDescent="0.2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-7.9166666666666663E-2</v>
      </c>
      <c r="G215" s="39">
        <f t="shared" si="55"/>
        <v>1.4004629629629664E-4</v>
      </c>
      <c r="H215" s="39">
        <f t="shared" si="56"/>
        <v>-1.2837577160493876E-5</v>
      </c>
      <c r="I215" s="40">
        <f t="shared" si="57"/>
        <v>1.1767779063786066E-6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 x14ac:dyDescent="0.2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-7.0833333333333331E-2</v>
      </c>
      <c r="G216" s="39">
        <f t="shared" si="55"/>
        <v>2.7789351851851833E-3</v>
      </c>
      <c r="H216" s="39">
        <f t="shared" si="56"/>
        <v>1.1347318672839495E-3</v>
      </c>
      <c r="I216" s="40">
        <f t="shared" si="57"/>
        <v>4.6334884580761252E-4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 x14ac:dyDescent="0.2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-0.125</v>
      </c>
      <c r="G217" s="39">
        <f t="shared" si="55"/>
        <v>2.7502314814814806E-2</v>
      </c>
      <c r="H217" s="39">
        <f t="shared" si="56"/>
        <v>2.4981269290123446E-2</v>
      </c>
      <c r="I217" s="40">
        <f t="shared" si="57"/>
        <v>2.2691319605195458E-2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 x14ac:dyDescent="0.2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-0.16250000000000001</v>
      </c>
      <c r="G218" s="39">
        <f t="shared" si="55"/>
        <v>9.917013888888887E-2</v>
      </c>
      <c r="H218" s="39">
        <f t="shared" si="56"/>
        <v>0.13966461226851848</v>
      </c>
      <c r="I218" s="40">
        <f t="shared" si="57"/>
        <v>0.19669432894483019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 x14ac:dyDescent="0.2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-4.583333333333333E-2</v>
      </c>
      <c r="G219" s="39">
        <f t="shared" si="55"/>
        <v>6.0695601851851848E-2</v>
      </c>
      <c r="H219" s="39">
        <f t="shared" si="56"/>
        <v>0.11582744020061726</v>
      </c>
      <c r="I219" s="40">
        <f t="shared" si="57"/>
        <v>0.2210373650495113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 x14ac:dyDescent="0.2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-0.1875</v>
      </c>
      <c r="G220" s="39">
        <f t="shared" si="55"/>
        <v>0.4833391203703703</v>
      </c>
      <c r="H220" s="39">
        <f t="shared" si="56"/>
        <v>1.1640417148919751</v>
      </c>
      <c r="I220" s="40">
        <f t="shared" si="57"/>
        <v>2.8034004633648397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 x14ac:dyDescent="0.2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-0.11666666666666667</v>
      </c>
      <c r="G221" s="39">
        <f t="shared" si="55"/>
        <v>0.56389351851851854</v>
      </c>
      <c r="H221" s="39">
        <f t="shared" si="56"/>
        <v>1.6399903163580245</v>
      </c>
      <c r="I221" s="40">
        <f t="shared" si="57"/>
        <v>4.7696385034079212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 x14ac:dyDescent="0.2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-4.1666666666666664E-2</v>
      </c>
      <c r="G222" s="39">
        <f t="shared" si="55"/>
        <v>0.38722453703703702</v>
      </c>
      <c r="H222" s="39">
        <f t="shared" si="56"/>
        <v>1.3197902970679012</v>
      </c>
      <c r="I222" s="40">
        <f t="shared" si="57"/>
        <v>4.49828526250643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 x14ac:dyDescent="0.2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-2.5000000000000001E-2</v>
      </c>
      <c r="G223" s="39">
        <f t="shared" si="55"/>
        <v>0.50916898148148149</v>
      </c>
      <c r="H223" s="39">
        <f t="shared" si="56"/>
        <v>1.9900021026234567</v>
      </c>
      <c r="I223" s="40">
        <f t="shared" si="57"/>
        <v>7.777591551086676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 x14ac:dyDescent="0.2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-1.6666666666666666E-2</v>
      </c>
      <c r="G224" s="39">
        <f t="shared" si="55"/>
        <v>1.295560185185185</v>
      </c>
      <c r="H224" s="39">
        <f t="shared" si="56"/>
        <v>5.7112611496913566</v>
      </c>
      <c r="I224" s="40">
        <f t="shared" si="57"/>
        <v>25.177142901556063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 x14ac:dyDescent="0.2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 x14ac:dyDescent="0.2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 x14ac:dyDescent="0.2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 x14ac:dyDescent="0.2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 x14ac:dyDescent="0.2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 x14ac:dyDescent="0.2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 x14ac:dyDescent="0.2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 x14ac:dyDescent="0.2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 x14ac:dyDescent="0.2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 x14ac:dyDescent="0.2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 x14ac:dyDescent="0.2">
      <c r="A235" s="26"/>
      <c r="B235" s="26"/>
      <c r="C235" s="26"/>
      <c r="D235" s="26"/>
      <c r="E235" s="61">
        <f>2^(-F235)</f>
        <v>25.252132714836527</v>
      </c>
      <c r="F235" s="62">
        <f>SUM(F204:F234)</f>
        <v>-4.6583333333333332</v>
      </c>
      <c r="G235" s="62">
        <f>SQRT(SUM(G204:G234))</f>
        <v>2.4212456619590577</v>
      </c>
      <c r="H235" s="62">
        <f>(SUM(H204:H234))/(($G$235)^3)</f>
        <v>0.3996283170156642</v>
      </c>
      <c r="I235" s="62">
        <f>(SUM(I204:I234))/(($G$235)^4)</f>
        <v>1.8732394245521979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 x14ac:dyDescent="0.2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 x14ac:dyDescent="0.2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 x14ac:dyDescent="0.2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 x14ac:dyDescent="0.2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 x14ac:dyDescent="0.2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 x14ac:dyDescent="0.2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 x14ac:dyDescent="0.2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 x14ac:dyDescent="0.2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 x14ac:dyDescent="0.2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 x14ac:dyDescent="0.2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 x14ac:dyDescent="0.2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 x14ac:dyDescent="0.2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 x14ac:dyDescent="0.2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 x14ac:dyDescent="0.2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 x14ac:dyDescent="0.2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 x14ac:dyDescent="0.2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 x14ac:dyDescent="0.2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 x14ac:dyDescent="0.2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 x14ac:dyDescent="0.2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 x14ac:dyDescent="0.2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 x14ac:dyDescent="0.2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 x14ac:dyDescent="0.2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 x14ac:dyDescent="0.2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 x14ac:dyDescent="0.2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 x14ac:dyDescent="0.2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 x14ac:dyDescent="0.2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 x14ac:dyDescent="0.2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 x14ac:dyDescent="0.2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 x14ac:dyDescent="0.2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 x14ac:dyDescent="0.2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 x14ac:dyDescent="0.2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 x14ac:dyDescent="0.2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 x14ac:dyDescent="0.2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 x14ac:dyDescent="0.2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 x14ac:dyDescent="0.2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 x14ac:dyDescent="0.2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 x14ac:dyDescent="0.2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 x14ac:dyDescent="0.2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 x14ac:dyDescent="0.2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 x14ac:dyDescent="0.2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 x14ac:dyDescent="0.2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 x14ac:dyDescent="0.2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 x14ac:dyDescent="0.2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 x14ac:dyDescent="0.2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 x14ac:dyDescent="0.2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 x14ac:dyDescent="0.2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 x14ac:dyDescent="0.2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 x14ac:dyDescent="0.2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 x14ac:dyDescent="0.2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 x14ac:dyDescent="0.2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 x14ac:dyDescent="0.2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 x14ac:dyDescent="0.2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 x14ac:dyDescent="0.2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 x14ac:dyDescent="0.2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 x14ac:dyDescent="0.2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 x14ac:dyDescent="0.2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 x14ac:dyDescent="0.2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 x14ac:dyDescent="0.2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 x14ac:dyDescent="0.2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 x14ac:dyDescent="0.2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 x14ac:dyDescent="0.2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 x14ac:dyDescent="0.2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 x14ac:dyDescent="0.2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 x14ac:dyDescent="0.2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 x14ac:dyDescent="0.2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 x14ac:dyDescent="0.2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 x14ac:dyDescent="0.2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 x14ac:dyDescent="0.2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 x14ac:dyDescent="0.2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stefano</cp:lastModifiedBy>
  <cp:lastPrinted>2001-02-12T09:47:34Z</cp:lastPrinted>
  <dcterms:created xsi:type="dcterms:W3CDTF">2001-02-09T08:27:19Z</dcterms:created>
  <dcterms:modified xsi:type="dcterms:W3CDTF">2014-03-18T10:29:22Z</dcterms:modified>
</cp:coreProperties>
</file>