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5600" windowHeight="16060" tabRatio="748" activeTab="1"/>
  </bookViews>
  <sheets>
    <sheet name="Scheda Generale" sheetId="18" r:id="rId1"/>
    <sheet name="Curve Granulometrica generale" sheetId="14" r:id="rId2"/>
    <sheet name="Valle" sheetId="17" state="hidden" r:id="rId3"/>
    <sheet name="Curve Granulometrica (valle)" sheetId="20" state="hidden" r:id="rId4"/>
    <sheet name="Centrale" sheetId="15" state="hidden" r:id="rId5"/>
    <sheet name="Curve Granulometrica (centrale)" sheetId="21" state="hidden" r:id="rId6"/>
    <sheet name="Monte" sheetId="13" state="hidden" r:id="rId7"/>
    <sheet name="Curve Granulometrica (monte)" sheetId="22" state="hidden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1" i="18" l="1"/>
  <c r="E122" i="18"/>
  <c r="J122" i="13"/>
  <c r="E12" i="13"/>
  <c r="J122" i="17"/>
  <c r="E12" i="17"/>
  <c r="J122" i="15"/>
  <c r="E12" i="15"/>
  <c r="E82" i="18"/>
  <c r="E83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D85" i="18"/>
  <c r="D86" i="18"/>
  <c r="D87" i="18"/>
  <c r="D88" i="18"/>
  <c r="D89" i="18"/>
  <c r="D90" i="18"/>
  <c r="U90" i="18"/>
  <c r="U91" i="18"/>
  <c r="U92" i="18"/>
  <c r="U93" i="18"/>
  <c r="D91" i="18"/>
  <c r="D92" i="18"/>
  <c r="D93" i="18"/>
  <c r="D94" i="18"/>
  <c r="U94" i="18"/>
  <c r="D95" i="18"/>
  <c r="U95" i="18"/>
  <c r="U96" i="18"/>
  <c r="U97" i="18"/>
  <c r="U98" i="18"/>
  <c r="U99" i="18"/>
  <c r="U100" i="18"/>
  <c r="U101" i="18"/>
  <c r="D96" i="18"/>
  <c r="D97" i="18"/>
  <c r="D98" i="18"/>
  <c r="D99" i="18"/>
  <c r="D100" i="18"/>
  <c r="D101" i="18"/>
  <c r="D102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D97" i="17"/>
  <c r="D98" i="17"/>
  <c r="D99" i="17"/>
  <c r="D100" i="17"/>
  <c r="D101" i="17"/>
  <c r="D102" i="17"/>
  <c r="D103" i="17"/>
  <c r="D104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D96" i="15"/>
  <c r="D97" i="15"/>
  <c r="D98" i="15"/>
  <c r="D99" i="15"/>
  <c r="D100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D93" i="13"/>
  <c r="U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<sst xmlns="http://schemas.openxmlformats.org/spreadsheetml/2006/main" count="989" uniqueCount="85">
  <si>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</si>
  <si>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</si>
  <si>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</si>
  <si>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</si>
  <si>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</si>
  <si>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</si>
  <si>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</si>
  <si>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</si>
  <si>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</si>
  <si>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</si>
  <si>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</si>
  <si>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</si>
  <si>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</si>
  <si>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</si>
  <si>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</si>
  <si>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</si>
  <si>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</si>
  <si>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</si>
  <si>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</si>
  <si>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</si>
  <si>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</si>
  <si>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</si>
  <si>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</si>
  <si>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</si>
  <si>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</si>
  <si>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</si>
  <si>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</si>
  <si>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</si>
  <si>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</si>
  <si>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</si>
  <si>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</si>
  <si>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</si>
  <si>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</si>
  <si>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</si>
  <si>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</si>
  <si>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</si>
  <si>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</si>
  <si>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</si>
  <si>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</si>
  <si>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</si>
  <si>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</si>
  <si>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</si>
  <si>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</si>
  <si>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</si>
  <si>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</si>
  <si>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</si>
  <si>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</si>
  <si>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</si>
  <si>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</si>
  <si>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</si>
  <si>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</si>
  <si>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</si>
  <si>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</si>
  <si>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</si>
  <si>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</si>
  <si>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</si>
  <si>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</si>
  <si>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</si>
  <si>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</si>
  <si>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</si>
  <si>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</si>
  <si>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</si>
  <si>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</si>
  <si>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</si>
  <si>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</si>
  <si>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</si>
  <si>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</si>
  <si>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</si>
  <si>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</si>
  <si>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</si>
  <si>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</si>
  <si>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</si>
  <si>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</si>
  <si>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</si>
  <si>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</si>
  <si>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</si>
  <si>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</si>
  <si>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</si>
  <si>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</si>
  <si>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</si>
  <si>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</si>
  <si>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</si>
  <si>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 xml:space="preserve"> </t>
  </si>
  <si>
    <t>FR-1</t>
  </si>
  <si>
    <t>Massa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</si>
</sst>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/>
    <xf numFmtId="0" fontId="1" fillId="5" borderId="1" xfId="0" applyFont="1" applyFill="1" applyBorder="1" applyAlignment="1"/>
    <xf numFmtId="0" fontId="1" fillId="4" borderId="1" xfId="0" applyFont="1" applyFill="1" applyBorder="1" applyAlignmen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FR-1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2.0</c:v>
                </c:pt>
                <c:pt idx="3">
                  <c:v>6.0</c:v>
                </c:pt>
                <c:pt idx="4">
                  <c:v>10.0</c:v>
                </c:pt>
                <c:pt idx="5">
                  <c:v>18.0</c:v>
                </c:pt>
                <c:pt idx="6">
                  <c:v>42.0</c:v>
                </c:pt>
                <c:pt idx="7">
                  <c:v>22.0</c:v>
                </c:pt>
                <c:pt idx="8">
                  <c:v>10.0</c:v>
                </c:pt>
                <c:pt idx="9">
                  <c:v>4.0</c:v>
                </c:pt>
                <c:pt idx="10">
                  <c:v>4.0</c:v>
                </c:pt>
                <c:pt idx="11">
                  <c:v>2.0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618088"/>
        <c:axId val="467456712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98.33333333333333</c:v>
                </c:pt>
                <c:pt idx="4">
                  <c:v>93.33333333333333</c:v>
                </c:pt>
                <c:pt idx="5">
                  <c:v>85.0</c:v>
                </c:pt>
                <c:pt idx="6">
                  <c:v>70.0</c:v>
                </c:pt>
                <c:pt idx="7">
                  <c:v>35.0</c:v>
                </c:pt>
                <c:pt idx="8">
                  <c:v>16.66666666666666</c:v>
                </c:pt>
                <c:pt idx="9">
                  <c:v>8.333333333333333</c:v>
                </c:pt>
                <c:pt idx="10">
                  <c:v>5.0</c:v>
                </c:pt>
                <c:pt idx="11">
                  <c:v>1.666666666666667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5618088"/>
        <c:axId val="467456712"/>
      </c:lineChart>
      <c:catAx>
        <c:axId val="625618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7456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745671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625618088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3.0</c:v>
                </c:pt>
                <c:pt idx="7">
                  <c:v>7.0</c:v>
                </c:pt>
                <c:pt idx="8">
                  <c:v>6.0</c:v>
                </c:pt>
                <c:pt idx="9">
                  <c:v>6.0</c:v>
                </c:pt>
                <c:pt idx="10">
                  <c:v>4.0</c:v>
                </c:pt>
                <c:pt idx="11">
                  <c:v>1.0</c:v>
                </c:pt>
                <c:pt idx="12">
                  <c:v>2.0</c:v>
                </c:pt>
                <c:pt idx="13">
                  <c:v>1.0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1.0</c:v>
                </c:pt>
                <c:pt idx="18">
                  <c:v>2.0</c:v>
                </c:pt>
                <c:pt idx="19">
                  <c:v>1.0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3.0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3883784"/>
        <c:axId val="591114984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94.33962264150942</c:v>
                </c:pt>
                <c:pt idx="8">
                  <c:v>81.1320754716981</c:v>
                </c:pt>
                <c:pt idx="9">
                  <c:v>69.81132075471697</c:v>
                </c:pt>
                <c:pt idx="10">
                  <c:v>58.49056603773584</c:v>
                </c:pt>
                <c:pt idx="11">
                  <c:v>50.94339622641508</c:v>
                </c:pt>
                <c:pt idx="12">
                  <c:v>49.0566037735849</c:v>
                </c:pt>
                <c:pt idx="13">
                  <c:v>45.28301886792452</c:v>
                </c:pt>
                <c:pt idx="14">
                  <c:v>43.39622641509433</c:v>
                </c:pt>
                <c:pt idx="15">
                  <c:v>43.39622641509433</c:v>
                </c:pt>
                <c:pt idx="16">
                  <c:v>43.39622641509433</c:v>
                </c:pt>
                <c:pt idx="17">
                  <c:v>41.50943396226415</c:v>
                </c:pt>
                <c:pt idx="18">
                  <c:v>39.62264150943396</c:v>
                </c:pt>
                <c:pt idx="19">
                  <c:v>35.84905660377358</c:v>
                </c:pt>
                <c:pt idx="20">
                  <c:v>33.9622641509434</c:v>
                </c:pt>
                <c:pt idx="21">
                  <c:v>26.41509433962264</c:v>
                </c:pt>
                <c:pt idx="22">
                  <c:v>16.9811320754717</c:v>
                </c:pt>
                <c:pt idx="23">
                  <c:v>5.660377358490566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097368"/>
        <c:axId val="591181336"/>
      </c:lineChart>
      <c:catAx>
        <c:axId val="482097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181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1181336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82097368"/>
        <c:crosses val="autoZero"/>
        <c:crossBetween val="between"/>
        <c:majorUnit val="10.0"/>
        <c:minorUnit val="5.0"/>
      </c:valAx>
      <c:valAx>
        <c:axId val="59111498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93883784"/>
        <c:crosses val="max"/>
        <c:crossBetween val="between"/>
      </c:valAx>
      <c:catAx>
        <c:axId val="4938837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9111498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4.0</c:v>
                </c:pt>
                <c:pt idx="6">
                  <c:v>15.0</c:v>
                </c:pt>
                <c:pt idx="7">
                  <c:v>13.0</c:v>
                </c:pt>
                <c:pt idx="8">
                  <c:v>29.0</c:v>
                </c:pt>
                <c:pt idx="9">
                  <c:v>22.0</c:v>
                </c:pt>
                <c:pt idx="10">
                  <c:v>13.0</c:v>
                </c:pt>
                <c:pt idx="11">
                  <c:v>12.0</c:v>
                </c:pt>
                <c:pt idx="12">
                  <c:v>4.0</c:v>
                </c:pt>
                <c:pt idx="13">
                  <c:v>4.0</c:v>
                </c:pt>
                <c:pt idx="14">
                  <c:v>8.0</c:v>
                </c:pt>
                <c:pt idx="15">
                  <c:v>4.0</c:v>
                </c:pt>
                <c:pt idx="16">
                  <c:v>13.0</c:v>
                </c:pt>
                <c:pt idx="17">
                  <c:v>4.0</c:v>
                </c:pt>
                <c:pt idx="18">
                  <c:v>5.0</c:v>
                </c:pt>
                <c:pt idx="19">
                  <c:v>5.0</c:v>
                </c:pt>
                <c:pt idx="20">
                  <c:v>2.0</c:v>
                </c:pt>
                <c:pt idx="21">
                  <c:v>2.0</c:v>
                </c:pt>
                <c:pt idx="22">
                  <c:v>6.0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7022568"/>
        <c:axId val="493892472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97.57575757575756</c:v>
                </c:pt>
                <c:pt idx="7">
                  <c:v>88.48484848484847</c:v>
                </c:pt>
                <c:pt idx="8">
                  <c:v>80.60606060606059</c:v>
                </c:pt>
                <c:pt idx="9">
                  <c:v>63.03030303030302</c:v>
                </c:pt>
                <c:pt idx="10">
                  <c:v>49.69696969696969</c:v>
                </c:pt>
                <c:pt idx="11">
                  <c:v>41.81818181818181</c:v>
                </c:pt>
                <c:pt idx="12">
                  <c:v>34.54545454545454</c:v>
                </c:pt>
                <c:pt idx="13">
                  <c:v>32.12121212121212</c:v>
                </c:pt>
                <c:pt idx="14">
                  <c:v>29.6969696969697</c:v>
                </c:pt>
                <c:pt idx="15">
                  <c:v>24.84848484848485</c:v>
                </c:pt>
                <c:pt idx="16">
                  <c:v>22.42424242424242</c:v>
                </c:pt>
                <c:pt idx="17">
                  <c:v>14.54545454545454</c:v>
                </c:pt>
                <c:pt idx="18">
                  <c:v>12.12121212121212</c:v>
                </c:pt>
                <c:pt idx="19">
                  <c:v>9.09090909090909</c:v>
                </c:pt>
                <c:pt idx="20">
                  <c:v>6.060606060606061</c:v>
                </c:pt>
                <c:pt idx="21">
                  <c:v>4.848484848484849</c:v>
                </c:pt>
                <c:pt idx="22">
                  <c:v>3.636363636363636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327448"/>
        <c:axId val="591231368"/>
      </c:lineChart>
      <c:catAx>
        <c:axId val="48232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231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123136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82327448"/>
        <c:crosses val="autoZero"/>
        <c:crossBetween val="between"/>
        <c:majorUnit val="10.0"/>
        <c:minorUnit val="5.0"/>
      </c:valAx>
      <c:valAx>
        <c:axId val="4938924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57022568"/>
        <c:crosses val="max"/>
        <c:crossBetween val="between"/>
      </c:valAx>
      <c:catAx>
        <c:axId val="557022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9389247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8.0</c:v>
                </c:pt>
                <c:pt idx="10">
                  <c:v>6.0</c:v>
                </c:pt>
                <c:pt idx="11">
                  <c:v>2.0</c:v>
                </c:pt>
                <c:pt idx="12">
                  <c:v>0.0</c:v>
                </c:pt>
                <c:pt idx="13">
                  <c:v>2.0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424680"/>
        <c:axId val="591270696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96.2962962962963</c:v>
                </c:pt>
                <c:pt idx="7">
                  <c:v>74.07407407407408</c:v>
                </c:pt>
                <c:pt idx="8">
                  <c:v>55.55555555555556</c:v>
                </c:pt>
                <c:pt idx="9">
                  <c:v>37.03703703703704</c:v>
                </c:pt>
                <c:pt idx="10">
                  <c:v>22.22222222222222</c:v>
                </c:pt>
                <c:pt idx="11">
                  <c:v>11.11111111111111</c:v>
                </c:pt>
                <c:pt idx="12">
                  <c:v>7.407407407407407</c:v>
                </c:pt>
                <c:pt idx="13">
                  <c:v>7.407407407407407</c:v>
                </c:pt>
                <c:pt idx="14">
                  <c:v>3.703703703703703</c:v>
                </c:pt>
                <c:pt idx="15">
                  <c:v>1.851851851851852</c:v>
                </c:pt>
                <c:pt idx="16">
                  <c:v>1.851851851851852</c:v>
                </c:pt>
                <c:pt idx="17">
                  <c:v>1.851851851851852</c:v>
                </c:pt>
                <c:pt idx="18">
                  <c:v>1.851851851851852</c:v>
                </c:pt>
                <c:pt idx="19">
                  <c:v>1.851851851851852</c:v>
                </c:pt>
                <c:pt idx="20">
                  <c:v>1.851851851851852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5670728"/>
        <c:axId val="590495224"/>
      </c:lineChart>
      <c:catAx>
        <c:axId val="625670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0495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049522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625670728"/>
        <c:crosses val="autoZero"/>
        <c:crossBetween val="between"/>
        <c:majorUnit val="10.0"/>
        <c:minorUnit val="5.0"/>
      </c:valAx>
      <c:valAx>
        <c:axId val="5912706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00424680"/>
        <c:crosses val="max"/>
        <c:crossBetween val="between"/>
      </c:valAx>
      <c:catAx>
        <c:axId val="500424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9127069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5" workbookViewId="0">
      <selection activeCell="E107" sqref="E107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83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41551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84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120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-6.1</v>
      </c>
      <c r="G20" s="58">
        <f>2^(-F20)</f>
        <v>68.593501602322732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-6.46</v>
      </c>
      <c r="G21" s="58">
        <f>2^(-F21)</f>
        <v>88.03467636094355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-6.7272727272727275</v>
      </c>
      <c r="G22" s="58">
        <f t="shared" ref="G22:G29" si="2">2^(-F22)</f>
        <v>105.95241982525579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-7</v>
      </c>
      <c r="G23" s="58">
        <f t="shared" si="2"/>
        <v>128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-7.0714285714285712</v>
      </c>
      <c r="G24" s="58">
        <f t="shared" si="2"/>
        <v>134.496849747612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-7.2142857142857144</v>
      </c>
      <c r="G25" s="58">
        <f t="shared" si="2"/>
        <v>148.49656142850083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-7.666666666666667</v>
      </c>
      <c r="G26" s="58">
        <f t="shared" si="2"/>
        <v>203.18733465192955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-7.9666666666666668</v>
      </c>
      <c r="G27" s="58">
        <f t="shared" si="2"/>
        <v>250.15295191916698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-8.3000000000000007</v>
      </c>
      <c r="G28" s="58">
        <f t="shared" si="2"/>
        <v>315.1729698162988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-7.1833333333333318</v>
      </c>
      <c r="G29" s="58">
        <f t="shared" si="2"/>
        <v>145.34456692107216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0.85861645815941723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0.30636436391854266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3.6596807707749699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99.999999999999986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0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2</v>
      </c>
      <c r="F84" s="11">
        <f t="shared" si="18"/>
        <v>512</v>
      </c>
      <c r="G84" s="8">
        <f t="shared" si="19"/>
        <v>1.6666666666666666E-2</v>
      </c>
      <c r="H84" s="8">
        <f t="shared" si="20"/>
        <v>1.6666666666666667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6</v>
      </c>
      <c r="F85" s="11">
        <f t="shared" si="18"/>
        <v>362.0386719675123</v>
      </c>
      <c r="G85" s="8">
        <f t="shared" si="19"/>
        <v>0.05</v>
      </c>
      <c r="H85" s="8">
        <f t="shared" si="20"/>
        <v>5</v>
      </c>
      <c r="I85" s="8">
        <f t="shared" si="21"/>
        <v>98.333333333333329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10</v>
      </c>
      <c r="F86" s="11">
        <f t="shared" si="18"/>
        <v>256</v>
      </c>
      <c r="G86" s="8">
        <f t="shared" si="19"/>
        <v>8.3333333333333329E-2</v>
      </c>
      <c r="H86" s="8">
        <f t="shared" si="20"/>
        <v>8.3333333333333321</v>
      </c>
      <c r="I86" s="8">
        <f t="shared" si="21"/>
        <v>93.333333333333329</v>
      </c>
      <c r="J86" s="27"/>
      <c r="K86" s="26"/>
      <c r="L86" s="26"/>
      <c r="M86" s="46">
        <f t="shared" si="22"/>
        <v>-8.3000000000000007</v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18</v>
      </c>
      <c r="F87" s="11">
        <f t="shared" si="18"/>
        <v>181.01933598375612</v>
      </c>
      <c r="G87" s="8">
        <f t="shared" si="19"/>
        <v>0.15</v>
      </c>
      <c r="H87" s="8">
        <f t="shared" si="20"/>
        <v>15</v>
      </c>
      <c r="I87" s="8">
        <f t="shared" si="21"/>
        <v>85</v>
      </c>
      <c r="J87" s="27"/>
      <c r="K87" s="26"/>
      <c r="L87" s="26"/>
      <c r="M87" s="46" t="str">
        <f t="shared" si="22"/>
        <v/>
      </c>
      <c r="N87" s="46">
        <f t="shared" si="23"/>
        <v>-7.9666666666666668</v>
      </c>
      <c r="O87" s="46">
        <f t="shared" si="24"/>
        <v>-7.666666666666667</v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42</v>
      </c>
      <c r="F88" s="11">
        <f t="shared" si="18"/>
        <v>128</v>
      </c>
      <c r="G88" s="8">
        <f t="shared" si="19"/>
        <v>0.35</v>
      </c>
      <c r="H88" s="8">
        <f t="shared" si="20"/>
        <v>35</v>
      </c>
      <c r="I88" s="8">
        <f t="shared" si="21"/>
        <v>70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>
        <f t="shared" si="25"/>
        <v>-7.2142857142857144</v>
      </c>
      <c r="Q88" s="46">
        <f t="shared" si="26"/>
        <v>-7.0714285714285712</v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22</v>
      </c>
      <c r="F89" s="3">
        <f t="shared" si="18"/>
        <v>90.509667991878061</v>
      </c>
      <c r="G89" s="8">
        <f t="shared" si="19"/>
        <v>0.18333333333333332</v>
      </c>
      <c r="H89" s="8">
        <f t="shared" si="20"/>
        <v>18.333333333333332</v>
      </c>
      <c r="I89" s="8">
        <f t="shared" si="21"/>
        <v>35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>
        <f t="shared" si="27"/>
        <v>-7</v>
      </c>
      <c r="S89" s="46">
        <f t="shared" si="28"/>
        <v>-6.7272727272727275</v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10</v>
      </c>
      <c r="F90" s="11">
        <f>2^(-D90)</f>
        <v>64</v>
      </c>
      <c r="G90" s="8">
        <f t="shared" si="19"/>
        <v>8.3333333333333329E-2</v>
      </c>
      <c r="H90" s="8">
        <f t="shared" si="20"/>
        <v>8.3333333333333321</v>
      </c>
      <c r="I90" s="8">
        <f t="shared" si="21"/>
        <v>16.666666666666664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>
        <f t="shared" si="29"/>
        <v>-6.46</v>
      </c>
      <c r="U90" s="46">
        <f t="shared" si="30"/>
        <v>-6.1</v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4</v>
      </c>
      <c r="F91" s="10">
        <f t="shared" si="18"/>
        <v>45.254833995939045</v>
      </c>
      <c r="G91" s="8">
        <f t="shared" si="19"/>
        <v>3.3333333333333333E-2</v>
      </c>
      <c r="H91" s="8">
        <f t="shared" si="20"/>
        <v>3.3333333333333335</v>
      </c>
      <c r="I91" s="8">
        <f t="shared" si="21"/>
        <v>8.3333333333333339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3.3333333333333333E-2</v>
      </c>
      <c r="H92" s="8">
        <f t="shared" si="20"/>
        <v>3.3333333333333335</v>
      </c>
      <c r="I92" s="8">
        <f t="shared" si="21"/>
        <v>5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1.6666666666666666E-2</v>
      </c>
      <c r="H93" s="8">
        <f t="shared" si="20"/>
        <v>1.6666666666666667</v>
      </c>
      <c r="I93" s="8">
        <f t="shared" si="21"/>
        <v>1.6666666666666667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0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0</v>
      </c>
      <c r="F95" s="3">
        <f t="shared" si="18"/>
        <v>11.313708498984759</v>
      </c>
      <c r="G95" s="8">
        <f t="shared" si="19"/>
        <v>0</v>
      </c>
      <c r="H95" s="8">
        <f t="shared" si="20"/>
        <v>0</v>
      </c>
      <c r="I95" s="8">
        <f t="shared" si="21"/>
        <v>0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0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0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0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0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0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0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0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120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 t="s">
        <v>82</v>
      </c>
      <c r="F123" s="17"/>
      <c r="G123" s="17"/>
      <c r="H123" s="17"/>
      <c r="I123" s="17"/>
      <c r="J123" s="81"/>
      <c r="K123" s="26"/>
      <c r="L123" s="26"/>
      <c r="M123" s="45">
        <f>SUM(M82:M122)</f>
        <v>-8.3000000000000007</v>
      </c>
      <c r="N123" s="45">
        <f t="shared" ref="N123:U123" si="32">SUM(N82:N122)</f>
        <v>-7.9666666666666668</v>
      </c>
      <c r="O123" s="45">
        <f t="shared" si="32"/>
        <v>-7.666666666666667</v>
      </c>
      <c r="P123" s="45">
        <f t="shared" si="32"/>
        <v>-7.2142857142857144</v>
      </c>
      <c r="Q123" s="45">
        <f t="shared" si="32"/>
        <v>-7.0714285714285712</v>
      </c>
      <c r="R123" s="45">
        <f t="shared" si="32"/>
        <v>-7</v>
      </c>
      <c r="S123" s="45">
        <f t="shared" si="32"/>
        <v>-6.7272727272727275</v>
      </c>
      <c r="T123" s="45">
        <f t="shared" si="32"/>
        <v>-6.46</v>
      </c>
      <c r="U123" s="45">
        <f t="shared" si="32"/>
        <v>-6.1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-0.15416666666666667</v>
      </c>
      <c r="G206" s="39">
        <f t="shared" si="55"/>
        <v>7.1185185185185282E-2</v>
      </c>
      <c r="H206" s="39">
        <f t="shared" si="56"/>
        <v>-0.14711604938271636</v>
      </c>
      <c r="I206" s="40">
        <f t="shared" si="57"/>
        <v>0.30403983539094731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-0.4375</v>
      </c>
      <c r="G207" s="39">
        <f t="shared" si="55"/>
        <v>0.12272222222222247</v>
      </c>
      <c r="H207" s="39">
        <f t="shared" si="56"/>
        <v>-0.19226481481481539</v>
      </c>
      <c r="I207" s="40">
        <f t="shared" si="57"/>
        <v>0.30121487654321111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-0.6875</v>
      </c>
      <c r="G208" s="39">
        <f t="shared" si="55"/>
        <v>9.4814814814815088E-2</v>
      </c>
      <c r="H208" s="39">
        <f t="shared" si="56"/>
        <v>-0.10113580246913624</v>
      </c>
      <c r="I208" s="40">
        <f t="shared" si="57"/>
        <v>0.10787818930041215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-1.1624999999999999</v>
      </c>
      <c r="G209" s="39">
        <f t="shared" si="55"/>
        <v>4.8166666666666927E-2</v>
      </c>
      <c r="H209" s="39">
        <f t="shared" si="56"/>
        <v>-2.7294444444444666E-2</v>
      </c>
      <c r="I209" s="40">
        <f t="shared" si="57"/>
        <v>1.546685185185202E-2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-2.5374999999999996</v>
      </c>
      <c r="G210" s="39">
        <f t="shared" si="55"/>
        <v>1.5555555555556275E-3</v>
      </c>
      <c r="H210" s="39">
        <f t="shared" si="56"/>
        <v>-1.0370370370371088E-4</v>
      </c>
      <c r="I210" s="40">
        <f t="shared" si="57"/>
        <v>6.9135802469142186E-6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-1.2374999999999998</v>
      </c>
      <c r="G211" s="39">
        <f t="shared" si="55"/>
        <v>3.4425925925925679E-2</v>
      </c>
      <c r="H211" s="39">
        <f t="shared" si="56"/>
        <v>1.4917901234567739E-2</v>
      </c>
      <c r="I211" s="40">
        <f t="shared" si="57"/>
        <v>6.4644238683126643E-3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-0.52083333333333326</v>
      </c>
      <c r="G212" s="39">
        <f t="shared" si="55"/>
        <v>7.2592592592592348E-2</v>
      </c>
      <c r="H212" s="39">
        <f t="shared" si="56"/>
        <v>6.775308641975275E-2</v>
      </c>
      <c r="I212" s="40">
        <f t="shared" si="57"/>
        <v>6.3236213991769125E-2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-0.19166666666666665</v>
      </c>
      <c r="G213" s="39">
        <f t="shared" si="55"/>
        <v>6.8481481481481338E-2</v>
      </c>
      <c r="H213" s="39">
        <f t="shared" si="56"/>
        <v>9.8156790123456489E-2</v>
      </c>
      <c r="I213" s="40">
        <f t="shared" si="57"/>
        <v>0.14069139917695414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-0.17499999999999999</v>
      </c>
      <c r="G214" s="39">
        <f t="shared" si="55"/>
        <v>0.12459259259259239</v>
      </c>
      <c r="H214" s="39">
        <f t="shared" si="56"/>
        <v>0.24087901234567843</v>
      </c>
      <c r="I214" s="40">
        <f t="shared" si="57"/>
        <v>0.46569942386831126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-7.9166666666666663E-2</v>
      </c>
      <c r="G215" s="39">
        <f t="shared" si="55"/>
        <v>9.8685185185185056E-2</v>
      </c>
      <c r="H215" s="39">
        <f t="shared" si="56"/>
        <v>0.24013395061728346</v>
      </c>
      <c r="I215" s="40">
        <f t="shared" si="57"/>
        <v>0.58432594650205605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0</v>
      </c>
      <c r="G217" s="39">
        <f t="shared" si="55"/>
        <v>0</v>
      </c>
      <c r="H217" s="39">
        <f t="shared" si="56"/>
        <v>0</v>
      </c>
      <c r="I217" s="40">
        <f t="shared" si="57"/>
        <v>0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145.34456692107216</v>
      </c>
      <c r="F235" s="62">
        <f>SUM(F204:F234)</f>
        <v>-7.1833333333333318</v>
      </c>
      <c r="G235" s="62">
        <f>SQRT(SUM(G204:G234))</f>
        <v>0.85861645815941723</v>
      </c>
      <c r="H235" s="62">
        <f>(SUM(H204:H234))/(($G$235)^3)</f>
        <v>0.30636436391854266</v>
      </c>
      <c r="I235" s="62">
        <f>(SUM(I204:I234))/(($G$235)^4)</f>
        <v>3.6596807707749699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64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79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53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0.80833333333333335</v>
      </c>
      <c r="G20" s="58">
        <f t="shared" ref="G20:G29" si="1">2^(-F20)</f>
        <v>0.57104116965538576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0.54333333333333333</v>
      </c>
      <c r="G21" s="58">
        <f t="shared" si="1"/>
        <v>0.68618365522188995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7.4999999999999983E-2</v>
      </c>
      <c r="G22" s="58">
        <f t="shared" si="1"/>
        <v>0.94934212095051929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-0.77500000000000013</v>
      </c>
      <c r="G23" s="58">
        <f t="shared" si="1"/>
        <v>1.7111900513652045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-1.6000000000000003</v>
      </c>
      <c r="G24" s="58">
        <f t="shared" si="1"/>
        <v>3.0314331330207964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-4.7500000000000027</v>
      </c>
      <c r="G25" s="58">
        <f t="shared" si="1"/>
        <v>26.908685288118914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-6.229166666666667</v>
      </c>
      <c r="G26" s="58">
        <f t="shared" si="1"/>
        <v>75.018092084432098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-6.6085714285714285</v>
      </c>
      <c r="G27" s="58">
        <f t="shared" si="1"/>
        <v>97.583912924781217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-6.8357142857142863</v>
      </c>
      <c r="G28" s="58">
        <f t="shared" si="1"/>
        <v>114.22338907412349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-3.3537735849056607</v>
      </c>
      <c r="G29" s="58">
        <f t="shared" si="1"/>
        <v>10.223190362608443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3.1222852216509587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0.24255043247138194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1.3215567963536992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64.15094339622641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35.849056603773583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5.6603773584905662E-2</v>
      </c>
      <c r="H88" s="8">
        <f t="shared" si="20"/>
        <v>5.6603773584905666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0.13207547169811321</v>
      </c>
      <c r="H89" s="8">
        <f t="shared" si="20"/>
        <v>13.20754716981132</v>
      </c>
      <c r="I89" s="8">
        <f t="shared" si="21"/>
        <v>94.339622641509422</v>
      </c>
      <c r="J89" s="28"/>
      <c r="K89" s="26"/>
      <c r="L89" s="26"/>
      <c r="M89" s="46">
        <f t="shared" si="22"/>
        <v>-6.8357142857142863</v>
      </c>
      <c r="N89" s="46">
        <f t="shared" si="23"/>
        <v>-6.6085714285714285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6</v>
      </c>
      <c r="F90" s="11">
        <f t="shared" si="18"/>
        <v>64</v>
      </c>
      <c r="G90" s="8">
        <f t="shared" si="19"/>
        <v>0.11320754716981132</v>
      </c>
      <c r="H90" s="8">
        <f t="shared" si="20"/>
        <v>11.320754716981133</v>
      </c>
      <c r="I90" s="8">
        <f t="shared" si="21"/>
        <v>81.132075471698101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-6.229166666666667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0.11320754716981132</v>
      </c>
      <c r="H91" s="8">
        <f t="shared" si="20"/>
        <v>11.320754716981133</v>
      </c>
      <c r="I91" s="8">
        <f t="shared" si="21"/>
        <v>69.811320754716974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7.5471698113207544E-2</v>
      </c>
      <c r="H92" s="8">
        <f t="shared" si="20"/>
        <v>7.5471698113207548</v>
      </c>
      <c r="I92" s="8">
        <f t="shared" si="21"/>
        <v>58.490566037735839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1.8867924528301886E-2</v>
      </c>
      <c r="H93" s="8">
        <f t="shared" si="20"/>
        <v>1.8867924528301887</v>
      </c>
      <c r="I93" s="8">
        <f t="shared" si="21"/>
        <v>50.943396226415082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-4.7500000000000027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3.7735849056603772E-2</v>
      </c>
      <c r="H94" s="8">
        <f t="shared" si="20"/>
        <v>3.7735849056603774</v>
      </c>
      <c r="I94" s="8">
        <f t="shared" si="21"/>
        <v>49.056603773584897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1.8867924528301886E-2</v>
      </c>
      <c r="H95" s="8">
        <f t="shared" si="20"/>
        <v>1.8867924528301887</v>
      </c>
      <c r="I95" s="8">
        <f t="shared" si="21"/>
        <v>45.283018867924518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43.396226415094333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43.396226415094333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1.8867924528301886E-2</v>
      </c>
      <c r="H98" s="8">
        <f t="shared" si="20"/>
        <v>1.8867924528301887</v>
      </c>
      <c r="I98" s="8">
        <f t="shared" si="21"/>
        <v>43.396226415094333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1.8867924528301886E-2</v>
      </c>
      <c r="H99" s="8">
        <f t="shared" si="20"/>
        <v>1.8867924528301887</v>
      </c>
      <c r="I99" s="8">
        <f t="shared" si="21"/>
        <v>41.509433962264147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>
        <f t="shared" si="26"/>
        <v>-1.6000000000000003</v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3.7735849056603772E-2</v>
      </c>
      <c r="H100" s="8">
        <f t="shared" si="20"/>
        <v>3.7735849056603774</v>
      </c>
      <c r="I100" s="8">
        <f t="shared" si="21"/>
        <v>39.622641509433961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1.8867924528301886E-2</v>
      </c>
      <c r="H101" s="8">
        <f t="shared" si="20"/>
        <v>1.8867924528301887</v>
      </c>
      <c r="I101" s="8">
        <f t="shared" si="21"/>
        <v>35.849056603773583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>
        <f t="shared" si="27"/>
        <v>-0.77500000000000013</v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4</v>
      </c>
      <c r="F102" s="11">
        <f t="shared" si="18"/>
        <v>1</v>
      </c>
      <c r="G102" s="8">
        <f t="shared" si="19"/>
        <v>7.5471698113207544E-2</v>
      </c>
      <c r="H102" s="8">
        <f t="shared" si="20"/>
        <v>7.5471698113207548</v>
      </c>
      <c r="I102" s="8">
        <f t="shared" si="21"/>
        <v>33.962264150943398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9.4339622641509441E-2</v>
      </c>
      <c r="H103" s="8">
        <f t="shared" si="20"/>
        <v>9.433962264150944</v>
      </c>
      <c r="I103" s="8">
        <f t="shared" si="21"/>
        <v>26.415094339622641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>
        <f t="shared" si="28"/>
        <v>7.4999999999999983E-2</v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0.11320754716981132</v>
      </c>
      <c r="H104" s="8">
        <f t="shared" si="20"/>
        <v>11.320754716981133</v>
      </c>
      <c r="I104" s="8">
        <f t="shared" si="21"/>
        <v>16.981132075471699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0.54333333333333333</v>
      </c>
      <c r="U104" s="46">
        <f t="shared" si="30"/>
        <v>0.80833333333333335</v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5.6603773584905662E-2</v>
      </c>
      <c r="H105" s="8">
        <f t="shared" si="20"/>
        <v>5.6603773584905666</v>
      </c>
      <c r="I105" s="8">
        <f t="shared" si="21"/>
        <v>5.6603773584905666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-6.8357142857142863</v>
      </c>
      <c r="N123" s="45">
        <f t="shared" si="32"/>
        <v>-6.6085714285714285</v>
      </c>
      <c r="O123" s="45">
        <f t="shared" si="32"/>
        <v>-6.229166666666667</v>
      </c>
      <c r="P123" s="45">
        <f t="shared" si="32"/>
        <v>-4.7500000000000027</v>
      </c>
      <c r="Q123" s="45">
        <f t="shared" si="32"/>
        <v>-1.6000000000000003</v>
      </c>
      <c r="R123" s="45">
        <f t="shared" si="32"/>
        <v>-0.77500000000000013</v>
      </c>
      <c r="S123" s="45">
        <f t="shared" si="32"/>
        <v>7.4999999999999983E-2</v>
      </c>
      <c r="T123" s="45">
        <f t="shared" si="32"/>
        <v>0.54333333333333333</v>
      </c>
      <c r="U123" s="45">
        <f t="shared" si="32"/>
        <v>0.80833333333333335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-0.41037735849056606</v>
      </c>
      <c r="G210" s="39">
        <f t="shared" si="55"/>
        <v>0.85927812892522004</v>
      </c>
      <c r="H210" s="39">
        <f t="shared" si="56"/>
        <v>-3.3479421438312817</v>
      </c>
      <c r="I210" s="40">
        <f t="shared" si="57"/>
        <v>13.044340617003011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-0.89150943396226412</v>
      </c>
      <c r="G211" s="39">
        <f t="shared" si="55"/>
        <v>1.5234052271338081</v>
      </c>
      <c r="H211" s="39">
        <f t="shared" si="56"/>
        <v>-5.1738290732846313</v>
      </c>
      <c r="I211" s="40">
        <f t="shared" si="57"/>
        <v>17.571494965872329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-0.70754716981132082</v>
      </c>
      <c r="G212" s="39">
        <f t="shared" si="55"/>
        <v>0.94959933367813676</v>
      </c>
      <c r="H212" s="39">
        <f t="shared" si="56"/>
        <v>-2.7502546739546032</v>
      </c>
      <c r="I212" s="40">
        <f t="shared" si="57"/>
        <v>7.9653602349439909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-0.65094339622641506</v>
      </c>
      <c r="G213" s="39">
        <f t="shared" si="55"/>
        <v>0.65002653196934368</v>
      </c>
      <c r="H213" s="39">
        <f t="shared" si="56"/>
        <v>-1.5576107464171061</v>
      </c>
      <c r="I213" s="40">
        <f t="shared" si="57"/>
        <v>3.7323880149994806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-0.39622641509433959</v>
      </c>
      <c r="G214" s="39">
        <f t="shared" si="55"/>
        <v>0.27137166923030409</v>
      </c>
      <c r="H214" s="39">
        <f t="shared" si="56"/>
        <v>-0.51458212750274634</v>
      </c>
      <c r="I214" s="40">
        <f t="shared" si="57"/>
        <v>0.97576422290615106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-8.9622641509433956E-2</v>
      </c>
      <c r="G215" s="39">
        <f t="shared" si="55"/>
        <v>3.6782041551079066E-2</v>
      </c>
      <c r="H215" s="39">
        <f t="shared" si="56"/>
        <v>-5.135605801471415E-2</v>
      </c>
      <c r="I215" s="40">
        <f t="shared" si="57"/>
        <v>7.1704684775261249E-2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-0.16037735849056603</v>
      </c>
      <c r="G216" s="39">
        <f t="shared" si="55"/>
        <v>3.0310256117466072E-2</v>
      </c>
      <c r="H216" s="39">
        <f t="shared" si="56"/>
        <v>-2.7164852180747885E-2</v>
      </c>
      <c r="I216" s="40">
        <f t="shared" si="57"/>
        <v>2.4345858086519321E-2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-7.0754716981132074E-2</v>
      </c>
      <c r="G217" s="39">
        <f t="shared" si="55"/>
        <v>2.9621768305379561E-3</v>
      </c>
      <c r="H217" s="39">
        <f t="shared" si="56"/>
        <v>-1.1736927064395666E-3</v>
      </c>
      <c r="I217" s="40">
        <f t="shared" si="57"/>
        <v>4.6504805349492233E-4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-4.2452830188679243E-2</v>
      </c>
      <c r="G220" s="39">
        <f t="shared" si="55"/>
        <v>2.2987096730858372E-2</v>
      </c>
      <c r="H220" s="39">
        <f t="shared" si="56"/>
        <v>2.5372550165192739E-2</v>
      </c>
      <c r="I220" s="40">
        <f t="shared" si="57"/>
        <v>2.8005550654033505E-2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-3.3018867924528301E-2</v>
      </c>
      <c r="G221" s="39">
        <f t="shared" si="55"/>
        <v>4.8529994559267063E-2</v>
      </c>
      <c r="H221" s="39">
        <f t="shared" si="56"/>
        <v>7.7831123349767939E-2</v>
      </c>
      <c r="I221" s="40">
        <f t="shared" si="57"/>
        <v>0.12482349971189201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-4.7169811320754713E-2</v>
      </c>
      <c r="G222" s="39">
        <f t="shared" si="55"/>
        <v>0.16701370930365339</v>
      </c>
      <c r="H222" s="39">
        <f t="shared" si="56"/>
        <v>0.35135902995013879</v>
      </c>
      <c r="I222" s="40">
        <f t="shared" si="57"/>
        <v>0.7391798460271789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-1.4150943396226415E-2</v>
      </c>
      <c r="G223" s="39">
        <f t="shared" si="55"/>
        <v>0.12791767700853726</v>
      </c>
      <c r="H223" s="39">
        <f t="shared" si="56"/>
        <v>0.33306866843732347</v>
      </c>
      <c r="I223" s="40">
        <f t="shared" si="57"/>
        <v>0.86723540083680462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-1.8867924528301886E-2</v>
      </c>
      <c r="G224" s="39">
        <f t="shared" si="55"/>
        <v>0.72704984651759508</v>
      </c>
      <c r="H224" s="39">
        <f t="shared" si="56"/>
        <v>2.2565981085310267</v>
      </c>
      <c r="I224" s="40">
        <f t="shared" si="57"/>
        <v>7.003969601006677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2.358490566037736E-2</v>
      </c>
      <c r="G225" s="39">
        <f t="shared" si="55"/>
        <v>1.2252060425720566</v>
      </c>
      <c r="H225" s="39">
        <f t="shared" si="56"/>
        <v>4.4153651722879772</v>
      </c>
      <c r="I225" s="40">
        <f t="shared" si="57"/>
        <v>15.911976375603846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8.4905660377358499E-2</v>
      </c>
      <c r="G226" s="39">
        <f t="shared" si="55"/>
        <v>1.9065235059814476</v>
      </c>
      <c r="H226" s="39">
        <f t="shared" si="56"/>
        <v>7.8239408028483926</v>
      </c>
      <c r="I226" s="40">
        <f t="shared" si="57"/>
        <v>32.107681596594816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7.0754716981132074E-2</v>
      </c>
      <c r="G227" s="39">
        <f t="shared" si="55"/>
        <v>1.1997017672306669</v>
      </c>
      <c r="H227" s="39">
        <f t="shared" si="56"/>
        <v>5.5231553057411826</v>
      </c>
      <c r="I227" s="40">
        <f t="shared" si="57"/>
        <v>25.4273565019028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10.223190362608443</v>
      </c>
      <c r="F235" s="62">
        <f>SUM(F204:F234)</f>
        <v>-3.3537735849056607</v>
      </c>
      <c r="G235" s="62">
        <f>SQRT(SUM(G204:G234))</f>
        <v>3.1222852216509587</v>
      </c>
      <c r="H235" s="62">
        <f>(SUM(H204:H234))/(($G$235)^3)</f>
        <v>0.24255043247138194</v>
      </c>
      <c r="I235" s="62">
        <f>(SUM(I204:I234))/(($G$235)^4)</f>
        <v>1.3215567963536992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E12" sqref="E12:I12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80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165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-1.1500000000000001</v>
      </c>
      <c r="G20" s="58">
        <f t="shared" ref="G20:G29" si="1">2^(-F20)</f>
        <v>2.2191389441356901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-2.0923076923076924</v>
      </c>
      <c r="G21" s="58">
        <f t="shared" si="1"/>
        <v>4.2642963195931012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-3.015625</v>
      </c>
      <c r="G22" s="58">
        <f t="shared" si="1"/>
        <v>8.087114288413602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-4.53125</v>
      </c>
      <c r="G23" s="58">
        <f t="shared" si="1"/>
        <v>23.122892911632746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-4.875</v>
      </c>
      <c r="G24" s="58">
        <f t="shared" si="1"/>
        <v>29.344129382549472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-5.5113636363636367</v>
      </c>
      <c r="G25" s="58">
        <f t="shared" si="1"/>
        <v>45.612699045333521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-6.3405172413793105</v>
      </c>
      <c r="G26" s="58">
        <f t="shared" si="1"/>
        <v>81.037470717321582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-6.7153846153846164</v>
      </c>
      <c r="G27" s="58">
        <f t="shared" si="1"/>
        <v>105.08293678662973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-7.0833333333333339</v>
      </c>
      <c r="G28" s="58">
        <f t="shared" si="1"/>
        <v>135.61127607798977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-4.674242424242423</v>
      </c>
      <c r="G29" s="58">
        <f t="shared" si="1"/>
        <v>25.532137623557521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2.2573825420673579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0.83269227406031732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2.6399662143950113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90.909090909090892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9.0909090909090899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2.4242424242424242E-2</v>
      </c>
      <c r="H87" s="8">
        <f t="shared" si="20"/>
        <v>2.4242424242424243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15</v>
      </c>
      <c r="F88" s="11">
        <f t="shared" si="18"/>
        <v>128</v>
      </c>
      <c r="G88" s="8">
        <f t="shared" si="19"/>
        <v>9.0909090909090912E-2</v>
      </c>
      <c r="H88" s="8">
        <f t="shared" si="20"/>
        <v>9.0909090909090917</v>
      </c>
      <c r="I88" s="8">
        <f t="shared" si="21"/>
        <v>97.575757575757564</v>
      </c>
      <c r="J88" s="27"/>
      <c r="K88" s="26"/>
      <c r="L88" s="26"/>
      <c r="M88" s="46">
        <f t="shared" si="22"/>
        <v>-7.0833333333333339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7.8787878787878782E-2</v>
      </c>
      <c r="H89" s="8">
        <f t="shared" si="20"/>
        <v>7.878787878787878</v>
      </c>
      <c r="I89" s="8">
        <f t="shared" si="21"/>
        <v>88.48484848484847</v>
      </c>
      <c r="J89" s="28"/>
      <c r="K89" s="26"/>
      <c r="L89" s="26"/>
      <c r="M89" s="46" t="str">
        <f t="shared" si="22"/>
        <v/>
      </c>
      <c r="N89" s="46">
        <f t="shared" si="23"/>
        <v>-6.7153846153846164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29</v>
      </c>
      <c r="F90" s="11">
        <f t="shared" si="18"/>
        <v>64</v>
      </c>
      <c r="G90" s="8">
        <f t="shared" si="19"/>
        <v>0.17575757575757575</v>
      </c>
      <c r="H90" s="8">
        <f t="shared" si="20"/>
        <v>17.575757575757574</v>
      </c>
      <c r="I90" s="8">
        <f t="shared" si="21"/>
        <v>80.606060606060595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-6.3405172413793105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22</v>
      </c>
      <c r="F91" s="10">
        <f t="shared" si="18"/>
        <v>45.254833995939045</v>
      </c>
      <c r="G91" s="8">
        <f t="shared" si="19"/>
        <v>0.13333333333333333</v>
      </c>
      <c r="H91" s="8">
        <f t="shared" si="20"/>
        <v>13.333333333333334</v>
      </c>
      <c r="I91" s="8">
        <f t="shared" si="21"/>
        <v>63.030303030303024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-5.5113636363636367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7.8787878787878782E-2</v>
      </c>
      <c r="H92" s="8">
        <f t="shared" si="20"/>
        <v>7.878787878787878</v>
      </c>
      <c r="I92" s="8">
        <f t="shared" si="21"/>
        <v>49.696969696969688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12</v>
      </c>
      <c r="F93" s="3">
        <f t="shared" si="18"/>
        <v>22.627416997969519</v>
      </c>
      <c r="G93" s="8">
        <f t="shared" si="19"/>
        <v>7.2727272727272724E-2</v>
      </c>
      <c r="H93" s="8">
        <f t="shared" si="20"/>
        <v>7.2727272727272725</v>
      </c>
      <c r="I93" s="8">
        <f t="shared" si="21"/>
        <v>41.818181818181813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-4.875</v>
      </c>
      <c r="R93" s="46">
        <f t="shared" si="27"/>
        <v>-4.53125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2.4242424242424242E-2</v>
      </c>
      <c r="H94" s="8">
        <f t="shared" si="20"/>
        <v>2.4242424242424243</v>
      </c>
      <c r="I94" s="8">
        <f t="shared" si="21"/>
        <v>34.54545454545454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2.4242424242424242E-2</v>
      </c>
      <c r="H95" s="8">
        <f t="shared" si="20"/>
        <v>2.4242424242424243</v>
      </c>
      <c r="I95" s="8">
        <f t="shared" si="21"/>
        <v>32.121212121212118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4.8484848484848485E-2</v>
      </c>
      <c r="H96" s="8">
        <f t="shared" si="20"/>
        <v>4.8484848484848486</v>
      </c>
      <c r="I96" s="8">
        <f t="shared" si="21"/>
        <v>29.696969696969695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-3.015625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2.4242424242424242E-2</v>
      </c>
      <c r="H97" s="8">
        <f t="shared" si="20"/>
        <v>2.4242424242424243</v>
      </c>
      <c r="I97" s="8">
        <f t="shared" si="21"/>
        <v>24.848484848484848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13</v>
      </c>
      <c r="F98" s="11">
        <f t="shared" si="18"/>
        <v>4</v>
      </c>
      <c r="G98" s="8">
        <f t="shared" si="19"/>
        <v>7.8787878787878782E-2</v>
      </c>
      <c r="H98" s="8">
        <f t="shared" si="20"/>
        <v>7.878787878787878</v>
      </c>
      <c r="I98" s="8">
        <f t="shared" si="21"/>
        <v>22.424242424242422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-2.0923076923076924</v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2.4242424242424242E-2</v>
      </c>
      <c r="H99" s="8">
        <f t="shared" si="20"/>
        <v>2.4242424242424243</v>
      </c>
      <c r="I99" s="8">
        <f t="shared" si="21"/>
        <v>14.545454545454545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3.0303030303030304E-2</v>
      </c>
      <c r="H100" s="8">
        <f t="shared" si="20"/>
        <v>3.0303030303030303</v>
      </c>
      <c r="I100" s="8">
        <f t="shared" si="21"/>
        <v>12.121212121212121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>
        <f t="shared" si="30"/>
        <v>-1.1500000000000001</v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3.0303030303030304E-2</v>
      </c>
      <c r="H101" s="8">
        <f t="shared" si="20"/>
        <v>3.0303030303030303</v>
      </c>
      <c r="I101" s="8">
        <f t="shared" si="21"/>
        <v>9.0909090909090899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1.2121212121212121E-2</v>
      </c>
      <c r="H102" s="8">
        <f t="shared" si="20"/>
        <v>1.2121212121212122</v>
      </c>
      <c r="I102" s="8">
        <f t="shared" si="21"/>
        <v>6.0606060606060606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1.2121212121212121E-2</v>
      </c>
      <c r="H103" s="8">
        <f t="shared" si="20"/>
        <v>1.2121212121212122</v>
      </c>
      <c r="I103" s="8">
        <f t="shared" si="21"/>
        <v>4.8484848484848486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6</v>
      </c>
      <c r="F104" s="3">
        <f t="shared" si="18"/>
        <v>0.5</v>
      </c>
      <c r="G104" s="8">
        <f t="shared" si="19"/>
        <v>3.6363636363636362E-2</v>
      </c>
      <c r="H104" s="8">
        <f t="shared" si="20"/>
        <v>3.6363636363636362</v>
      </c>
      <c r="I104" s="8">
        <f t="shared" si="21"/>
        <v>3.6363636363636362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-7.0833333333333339</v>
      </c>
      <c r="N123" s="45">
        <f t="shared" si="32"/>
        <v>-6.7153846153846164</v>
      </c>
      <c r="O123" s="45">
        <f t="shared" si="32"/>
        <v>-6.3405172413793105</v>
      </c>
      <c r="P123" s="45">
        <f t="shared" si="32"/>
        <v>-5.5113636363636367</v>
      </c>
      <c r="Q123" s="45">
        <f t="shared" si="32"/>
        <v>-4.875</v>
      </c>
      <c r="R123" s="45">
        <f t="shared" si="32"/>
        <v>-4.53125</v>
      </c>
      <c r="S123" s="45">
        <f t="shared" si="32"/>
        <v>-3.015625</v>
      </c>
      <c r="T123" s="45">
        <f t="shared" si="32"/>
        <v>-2.0923076923076924</v>
      </c>
      <c r="U123" s="45">
        <f t="shared" si="32"/>
        <v>-1.1500000000000001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-0.18787878787878787</v>
      </c>
      <c r="G209" s="39">
        <f t="shared" si="55"/>
        <v>0.22934023429891215</v>
      </c>
      <c r="H209" s="39">
        <f t="shared" si="56"/>
        <v>-0.70539496307089677</v>
      </c>
      <c r="I209" s="40">
        <f t="shared" si="57"/>
        <v>2.1696239015665468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-0.65909090909090906</v>
      </c>
      <c r="G210" s="39">
        <f t="shared" si="55"/>
        <v>0.6031388262793228</v>
      </c>
      <c r="H210" s="39">
        <f t="shared" si="56"/>
        <v>-1.553539401022499</v>
      </c>
      <c r="I210" s="40">
        <f t="shared" si="57"/>
        <v>4.0015408814215903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-0.53181818181818175</v>
      </c>
      <c r="G211" s="39">
        <f t="shared" si="55"/>
        <v>0.33947881013996756</v>
      </c>
      <c r="H211" s="39">
        <f t="shared" si="56"/>
        <v>-0.70467571195720591</v>
      </c>
      <c r="I211" s="40">
        <f t="shared" si="57"/>
        <v>1.4627359475475343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-1.0984848484848484</v>
      </c>
      <c r="G212" s="39">
        <f t="shared" si="55"/>
        <v>0.43640815872220901</v>
      </c>
      <c r="H212" s="39">
        <f t="shared" si="56"/>
        <v>-0.68767346222893588</v>
      </c>
      <c r="I212" s="40">
        <f t="shared" si="57"/>
        <v>1.0836066677546878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-0.76666666666666661</v>
      </c>
      <c r="G213" s="39">
        <f t="shared" si="55"/>
        <v>0.1543005815733092</v>
      </c>
      <c r="H213" s="39">
        <f t="shared" si="56"/>
        <v>-0.16599001957128734</v>
      </c>
      <c r="I213" s="40">
        <f t="shared" si="57"/>
        <v>0.17856502105396083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-0.41363636363636358</v>
      </c>
      <c r="G214" s="39">
        <f t="shared" si="55"/>
        <v>2.6117928597267553E-2</v>
      </c>
      <c r="H214" s="39">
        <f t="shared" si="56"/>
        <v>-1.5037595252972259E-2</v>
      </c>
      <c r="I214" s="40">
        <f t="shared" si="57"/>
        <v>8.6580093880749571E-3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-0.34545454545454546</v>
      </c>
      <c r="G215" s="39">
        <f t="shared" si="55"/>
        <v>4.1739711161200156E-4</v>
      </c>
      <c r="H215" s="39">
        <f t="shared" si="56"/>
        <v>-3.1620993303940035E-5</v>
      </c>
      <c r="I215" s="40">
        <f t="shared" si="57"/>
        <v>2.3955297957530732E-6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-0.10303030303030303</v>
      </c>
      <c r="G216" s="39">
        <f t="shared" si="55"/>
        <v>4.3631911400506176E-3</v>
      </c>
      <c r="H216" s="39">
        <f t="shared" si="56"/>
        <v>1.8510507866881353E-3</v>
      </c>
      <c r="I216" s="40">
        <f t="shared" si="57"/>
        <v>7.8529427314041867E-4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-9.0909090909090912E-2</v>
      </c>
      <c r="G217" s="39">
        <f t="shared" si="55"/>
        <v>2.0708462030776024E-2</v>
      </c>
      <c r="H217" s="39">
        <f t="shared" si="56"/>
        <v>1.9139639149656603E-2</v>
      </c>
      <c r="I217" s="40">
        <f t="shared" si="57"/>
        <v>1.7689666486803805E-2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-0.15757575757575756</v>
      </c>
      <c r="G218" s="39">
        <f t="shared" si="55"/>
        <v>9.8349890085427091E-2</v>
      </c>
      <c r="H218" s="39">
        <f t="shared" si="56"/>
        <v>0.14007408587924453</v>
      </c>
      <c r="I218" s="40">
        <f t="shared" si="57"/>
        <v>0.19949945564619659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-6.6666666666666666E-2</v>
      </c>
      <c r="G219" s="39">
        <f t="shared" si="55"/>
        <v>8.976264017586319E-2</v>
      </c>
      <c r="H219" s="39">
        <f t="shared" si="56"/>
        <v>0.17272508033840331</v>
      </c>
      <c r="I219" s="40">
        <f t="shared" si="57"/>
        <v>0.33236492731783646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-0.17727272727272725</v>
      </c>
      <c r="G220" s="39">
        <f t="shared" si="55"/>
        <v>0.46303252914823112</v>
      </c>
      <c r="H220" s="39">
        <f t="shared" si="56"/>
        <v>1.1225031009654083</v>
      </c>
      <c r="I220" s="40">
        <f t="shared" si="57"/>
        <v>2.7212196387040191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-4.2424242424242427E-2</v>
      </c>
      <c r="G221" s="39">
        <f t="shared" si="55"/>
        <v>0.20730166680579884</v>
      </c>
      <c r="H221" s="39">
        <f t="shared" si="56"/>
        <v>0.60620032868968421</v>
      </c>
      <c r="I221" s="40">
        <f t="shared" si="57"/>
        <v>1.772676718744076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-3.787878787878788E-2</v>
      </c>
      <c r="G222" s="39">
        <f t="shared" si="55"/>
        <v>0.35531624787823113</v>
      </c>
      <c r="H222" s="39">
        <f t="shared" si="56"/>
        <v>1.2166889700072758</v>
      </c>
      <c r="I222" s="40">
        <f t="shared" si="57"/>
        <v>4.1662379882067313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-2.2727272727272728E-2</v>
      </c>
      <c r="G223" s="39">
        <f t="shared" si="55"/>
        <v>0.46665692740072873</v>
      </c>
      <c r="H223" s="39">
        <f t="shared" si="56"/>
        <v>1.8312749120725562</v>
      </c>
      <c r="I223" s="40">
        <f t="shared" si="57"/>
        <v>7.1863667004059373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-3.0303030303030303E-3</v>
      </c>
      <c r="G224" s="39">
        <f t="shared" si="55"/>
        <v>0.23725964882989664</v>
      </c>
      <c r="H224" s="39">
        <f t="shared" si="56"/>
        <v>1.0496942039140877</v>
      </c>
      <c r="I224" s="40">
        <f t="shared" si="57"/>
        <v>4.6441016294380848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3.0303030303030303E-3</v>
      </c>
      <c r="G225" s="39">
        <f t="shared" si="55"/>
        <v>0.29391713276010784</v>
      </c>
      <c r="H225" s="39">
        <f t="shared" si="56"/>
        <v>1.4473192143490154</v>
      </c>
      <c r="I225" s="40">
        <f t="shared" si="57"/>
        <v>7.1269506767186339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2.7272727272727271E-2</v>
      </c>
      <c r="G226" s="39">
        <f t="shared" si="55"/>
        <v>1.069905668252775</v>
      </c>
      <c r="H226" s="39">
        <f t="shared" si="56"/>
        <v>5.8034277156741423</v>
      </c>
      <c r="I226" s="40">
        <f t="shared" si="57"/>
        <v>31.479198821383974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25.532137623557521</v>
      </c>
      <c r="F235" s="62">
        <f>SUM(F204:F234)</f>
        <v>-4.674242424242423</v>
      </c>
      <c r="G235" s="62">
        <f>SQRT(SUM(G204:G234))</f>
        <v>2.2573825420673579</v>
      </c>
      <c r="H235" s="62">
        <f>(SUM(H204:H234))/(($G$235)^3)</f>
        <v>0.83269227406031732</v>
      </c>
      <c r="I235" s="62">
        <f>(SUM(I204:I234))/(($G$235)^4)</f>
        <v>2.6399662143950113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2" workbookViewId="0">
      <selection activeCell="L111" sqref="L11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81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54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-4.8499999999999996</v>
      </c>
      <c r="G20" s="58">
        <f>2^(-F20)</f>
        <v>28.840014803546556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-5.22</v>
      </c>
      <c r="G21" s="58">
        <f>2^(-F21)</f>
        <v>37.271474766990572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-5.59375</v>
      </c>
      <c r="G22" s="58">
        <f t="shared" ref="G22:G29" si="2">2^(-F22)</f>
        <v>48.293261682989517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-5.9312500000000004</v>
      </c>
      <c r="G23" s="58">
        <f t="shared" si="2"/>
        <v>61.021680233707762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-6.08</v>
      </c>
      <c r="G24" s="58">
        <f t="shared" si="2"/>
        <v>67.649154595928337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-6.35</v>
      </c>
      <c r="G25" s="58">
        <f t="shared" si="2"/>
        <v>81.571880148432712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-7.020833333333333</v>
      </c>
      <c r="G26" s="58">
        <f t="shared" si="2"/>
        <v>129.86180287200298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-7.2233333333333336</v>
      </c>
      <c r="G27" s="58">
        <f t="shared" si="2"/>
        <v>149.4307588808924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-7.3583333333333334</v>
      </c>
      <c r="G28" s="58">
        <f t="shared" si="2"/>
        <v>164.08884248585326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-6.1203703703703702</v>
      </c>
      <c r="G29" s="58">
        <f t="shared" si="2"/>
        <v>69.568888716430948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1.2772408963348429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2.0763736704932332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9.4946122128243218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98.148148148148152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1.8518518518518516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3.7037037037037035E-2</v>
      </c>
      <c r="H87" s="8">
        <f t="shared" si="20"/>
        <v>3.7037037037037033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0.22222222222222221</v>
      </c>
      <c r="H88" s="8">
        <f t="shared" si="20"/>
        <v>22.222222222222221</v>
      </c>
      <c r="I88" s="8">
        <f t="shared" si="21"/>
        <v>96.296296296296305</v>
      </c>
      <c r="J88" s="27"/>
      <c r="K88" s="26"/>
      <c r="L88" s="26"/>
      <c r="M88" s="46">
        <f t="shared" si="22"/>
        <v>-7.3583333333333334</v>
      </c>
      <c r="N88" s="46">
        <f t="shared" si="23"/>
        <v>-7.2233333333333336</v>
      </c>
      <c r="O88" s="46">
        <f t="shared" si="24"/>
        <v>-7.020833333333333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0.18518518518518517</v>
      </c>
      <c r="H89" s="8">
        <f t="shared" si="20"/>
        <v>18.518518518518519</v>
      </c>
      <c r="I89" s="8">
        <f t="shared" si="21"/>
        <v>74.074074074074076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10</v>
      </c>
      <c r="F90" s="11">
        <f>2^(-D90)</f>
        <v>64</v>
      </c>
      <c r="G90" s="8">
        <f t="shared" si="19"/>
        <v>0.18518518518518517</v>
      </c>
      <c r="H90" s="8">
        <f t="shared" si="20"/>
        <v>18.518518518518519</v>
      </c>
      <c r="I90" s="8">
        <f t="shared" si="21"/>
        <v>55.555555555555557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-6.35</v>
      </c>
      <c r="Q90" s="46">
        <f t="shared" si="26"/>
        <v>-6.08</v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0.14814814814814814</v>
      </c>
      <c r="H91" s="8">
        <f t="shared" si="20"/>
        <v>14.814814814814813</v>
      </c>
      <c r="I91" s="8">
        <f t="shared" si="21"/>
        <v>37.037037037037038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>
        <f t="shared" si="27"/>
        <v>-5.9312500000000004</v>
      </c>
      <c r="S91" s="46">
        <f t="shared" si="28"/>
        <v>-5.59375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0.1111111111111111</v>
      </c>
      <c r="H92" s="8">
        <f t="shared" si="20"/>
        <v>11.111111111111111</v>
      </c>
      <c r="I92" s="8">
        <f t="shared" si="21"/>
        <v>22.222222222222221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-5.22</v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3.7037037037037035E-2</v>
      </c>
      <c r="H93" s="8">
        <f t="shared" si="20"/>
        <v>3.7037037037037033</v>
      </c>
      <c r="I93" s="8">
        <f t="shared" si="21"/>
        <v>11.111111111111111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-4.8499999999999996</v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7.4074074074074066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3.7037037037037035E-2</v>
      </c>
      <c r="H95" s="8">
        <f t="shared" si="20"/>
        <v>3.7037037037037033</v>
      </c>
      <c r="I95" s="8">
        <f t="shared" si="21"/>
        <v>7.4074074074074066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1.8518518518518517E-2</v>
      </c>
      <c r="H96" s="8">
        <f t="shared" si="20"/>
        <v>1.8518518518518516</v>
      </c>
      <c r="I96" s="8">
        <f t="shared" si="21"/>
        <v>3.7037037037037033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1.8518518518518516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1.8518518518518516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1.8518518518518516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1.8518518518518516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1.8518518518518516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1.8518518518518517E-2</v>
      </c>
      <c r="H102" s="8">
        <f t="shared" si="20"/>
        <v>1.8518518518518516</v>
      </c>
      <c r="I102" s="8">
        <f t="shared" si="21"/>
        <v>1.8518518518518516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-7.3583333333333334</v>
      </c>
      <c r="N123" s="45">
        <f t="shared" ref="N123:U123" si="32">SUM(N82:N122)</f>
        <v>-7.2233333333333336</v>
      </c>
      <c r="O123" s="45">
        <f t="shared" si="32"/>
        <v>-7.020833333333333</v>
      </c>
      <c r="P123" s="45">
        <f t="shared" si="32"/>
        <v>-6.35</v>
      </c>
      <c r="Q123" s="45">
        <f t="shared" si="32"/>
        <v>-6.08</v>
      </c>
      <c r="R123" s="45">
        <f t="shared" si="32"/>
        <v>-5.9312500000000004</v>
      </c>
      <c r="S123" s="45">
        <f t="shared" si="32"/>
        <v>-5.59375</v>
      </c>
      <c r="T123" s="45">
        <f t="shared" si="32"/>
        <v>-5.22</v>
      </c>
      <c r="U123" s="45">
        <f t="shared" si="32"/>
        <v>-4.8499999999999996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-0.28703703703703703</v>
      </c>
      <c r="G209" s="39">
        <f t="shared" si="55"/>
        <v>9.8358989991363124E-2</v>
      </c>
      <c r="H209" s="39">
        <f t="shared" si="56"/>
        <v>-0.16028872443036954</v>
      </c>
      <c r="I209" s="40">
        <f t="shared" si="57"/>
        <v>0.26121125462726891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-1.6111111111111109</v>
      </c>
      <c r="G210" s="39">
        <f t="shared" si="55"/>
        <v>0.28356957780826098</v>
      </c>
      <c r="H210" s="39">
        <f t="shared" si="56"/>
        <v>-0.32032859715377632</v>
      </c>
      <c r="I210" s="40">
        <f t="shared" si="57"/>
        <v>0.36185267456259923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-1.25</v>
      </c>
      <c r="G211" s="39">
        <f t="shared" si="55"/>
        <v>7.3413605649545313E-2</v>
      </c>
      <c r="H211" s="39">
        <f t="shared" si="56"/>
        <v>-4.6223381334898915E-2</v>
      </c>
      <c r="I211" s="40">
        <f t="shared" si="57"/>
        <v>2.9103610470121544E-2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-1.1574074074074074</v>
      </c>
      <c r="G212" s="39">
        <f t="shared" si="55"/>
        <v>3.1118223847990717E-3</v>
      </c>
      <c r="H212" s="39">
        <f t="shared" si="56"/>
        <v>-4.0338438321469491E-4</v>
      </c>
      <c r="I212" s="40">
        <f t="shared" si="57"/>
        <v>5.2290568194497545E-5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-0.85185185185185186</v>
      </c>
      <c r="G213" s="39">
        <f t="shared" si="55"/>
        <v>2.0322105370116327E-2</v>
      </c>
      <c r="H213" s="39">
        <f t="shared" si="56"/>
        <v>7.5267056926356744E-3</v>
      </c>
      <c r="I213" s="40">
        <f t="shared" si="57"/>
        <v>2.7876687750502485E-3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-0.58333333333333326</v>
      </c>
      <c r="G214" s="39">
        <f t="shared" si="55"/>
        <v>8.4171620179850595E-2</v>
      </c>
      <c r="H214" s="39">
        <f t="shared" si="56"/>
        <v>7.3260484230610698E-2</v>
      </c>
      <c r="I214" s="40">
        <f t="shared" si="57"/>
        <v>6.3763754793309299E-2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-0.17592592592592593</v>
      </c>
      <c r="G215" s="39">
        <f t="shared" si="55"/>
        <v>6.9552405629223171E-2</v>
      </c>
      <c r="H215" s="39">
        <f t="shared" si="56"/>
        <v>9.5312555862268777E-2</v>
      </c>
      <c r="I215" s="40">
        <f t="shared" si="57"/>
        <v>0.13061350247792386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-0.1388888888888889</v>
      </c>
      <c r="G217" s="39">
        <f t="shared" si="55"/>
        <v>0.20809835898999135</v>
      </c>
      <c r="H217" s="39">
        <f t="shared" si="56"/>
        <v>0.49327018427257208</v>
      </c>
      <c r="I217" s="40">
        <f t="shared" si="57"/>
        <v>1.1692330293868374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-6.0185185185185182E-2</v>
      </c>
      <c r="G218" s="39">
        <f t="shared" si="55"/>
        <v>0.15257455672407658</v>
      </c>
      <c r="H218" s="39">
        <f t="shared" si="56"/>
        <v>0.43794548689318274</v>
      </c>
      <c r="I218" s="40">
        <f t="shared" si="57"/>
        <v>1.257065749415617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-4.6296296296296294E-3</v>
      </c>
      <c r="G224" s="39">
        <f t="shared" si="55"/>
        <v>0.63817126454300654</v>
      </c>
      <c r="H224" s="39">
        <f t="shared" si="56"/>
        <v>3.7463016825950568</v>
      </c>
      <c r="I224" s="40">
        <f t="shared" si="57"/>
        <v>21.992178395974683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69.568888716430948</v>
      </c>
      <c r="F235" s="62">
        <f>SUM(F204:F234)</f>
        <v>-6.1203703703703702</v>
      </c>
      <c r="G235" s="62">
        <f>SQRT(SUM(G204:G234))</f>
        <v>1.2772408963348429</v>
      </c>
      <c r="H235" s="62">
        <f>(SUM(H204:H234))/(($G$235)^3)</f>
        <v>2.0763736704932332</v>
      </c>
      <c r="I235" s="62">
        <f>(SUM(I204:I234))/(($G$235)^4)</f>
        <v>9.4946122128243218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2013-11-11T10:05:09Z</dcterms:modified>
</cp:coreProperties>
</file>