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16300" windowHeight="1258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3" l="1"/>
  <c r="E12" i="13"/>
  <c r="J122" i="17"/>
  <c r="E12" i="17"/>
  <c r="J122" i="15"/>
  <c r="E12" i="15"/>
  <c r="E82" i="18"/>
  <c r="E83" i="18"/>
  <c r="E84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U99" i="18"/>
  <c r="U100" i="18"/>
  <c r="D96" i="18"/>
  <c r="D97" i="18"/>
  <c r="D98" i="18"/>
  <c r="D99" i="18"/>
  <c r="D100" i="18"/>
  <c r="D101" i="18"/>
  <c r="U101" i="18"/>
  <c r="D102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U101" i="17"/>
  <c r="U102" i="17"/>
  <c r="U103" i="17"/>
  <c r="D97" i="17"/>
  <c r="D98" i="17"/>
  <c r="D99" i="17"/>
  <c r="D100" i="17"/>
  <c r="D101" i="17"/>
  <c r="D102" i="17"/>
  <c r="D103" i="17"/>
  <c r="D104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D105" i="17"/>
  <c r="F105" i="17"/>
  <c r="D106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D96" i="15"/>
  <c r="D97" i="15"/>
  <c r="D98" i="15"/>
  <c r="D99" i="15"/>
  <c r="D100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D101" i="15"/>
  <c r="F101" i="15"/>
  <c r="D102" i="15"/>
  <c r="F102" i="15"/>
  <c r="D103" i="15"/>
  <c r="F103" i="15"/>
  <c r="D104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U91" i="13"/>
  <c r="D91" i="13"/>
  <c r="D92" i="13"/>
  <c r="U92" i="13"/>
  <c r="D93" i="13"/>
  <c r="U93" i="13"/>
  <c r="D94" i="13"/>
  <c r="U94" i="13"/>
  <c r="D95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96" i="13"/>
  <c r="D142" i="13"/>
  <c r="F141" i="13"/>
  <c r="F55" i="13"/>
  <c r="D97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<sst xmlns="http://schemas.openxmlformats.org/spreadsheetml/2006/main" count="988" uniqueCount="84">
  <si>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</si>
  <si>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</si>
  <si>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</si>
  <si>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</si>
  <si>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</si>
  <si>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</si>
  <si>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</si>
  <si>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</si>
  <si>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</si>
  <si>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</si>
  <si>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</si>
  <si>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</si>
  <si>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</si>
  <si>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</si>
  <si>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</si>
  <si>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</si>
  <si>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</si>
  <si>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</si>
  <si>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</si>
  <si>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</si>
  <si>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</si>
  <si>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</si>
  <si>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</si>
  <si>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</si>
  <si>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</si>
  <si>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</si>
  <si>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</si>
  <si>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</si>
  <si>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</si>
  <si>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</si>
  <si>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</si>
  <si>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</si>
  <si>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</si>
  <si>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</si>
  <si>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</si>
  <si>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</si>
  <si>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</si>
  <si>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</si>
  <si>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</si>
  <si>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</si>
  <si>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</si>
  <si>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</si>
  <si>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</si>
  <si>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</si>
  <si>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</si>
  <si>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</si>
  <si>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</si>
  <si>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</si>
  <si>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</si>
  <si>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</si>
  <si>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</si>
  <si>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</si>
  <si>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</si>
  <si>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</si>
  <si>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</si>
  <si>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</si>
  <si>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</si>
  <si>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</si>
  <si>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</si>
  <si>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</si>
  <si>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</si>
  <si>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</si>
  <si>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</si>
  <si>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</si>
  <si>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</si>
  <si>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</si>
  <si>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</si>
  <si>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</si>
  <si>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</si>
  <si>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</si>
  <si>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</si>
  <si>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</si>
  <si>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</si>
  <si>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</si>
  <si>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</si>
  <si>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</si>
  <si>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</si>
  <si>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</si>
  <si>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Campi bisenzio</t>
  </si>
  <si>
    <t>BI-15 (Barra laterale valle)</t>
  </si>
  <si>
    <t>BI-15 (Barra laterale centrale)</t>
  </si>
  <si>
    <t>BI-15 (Barra laterale monte)</t>
  </si>
  <si>
    <t>BI-1</t>
  </si>
  <si>
    <t>Vernio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</si>
</sst>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BI-1 S</c:v>
          </c:tx>
          <c:spPr>
            <a:solidFill>
              <a:schemeClr val="accent3"/>
            </a:solidFill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1.465201465201465</c:v>
                </c:pt>
                <c:pt idx="5">
                  <c:v>2.197802197802198</c:v>
                </c:pt>
                <c:pt idx="6">
                  <c:v>10.98901098901099</c:v>
                </c:pt>
                <c:pt idx="7">
                  <c:v>10.98901098901099</c:v>
                </c:pt>
                <c:pt idx="8">
                  <c:v>16.48351648351648</c:v>
                </c:pt>
                <c:pt idx="9">
                  <c:v>13.18681318681319</c:v>
                </c:pt>
                <c:pt idx="10">
                  <c:v>8.791208791208792</c:v>
                </c:pt>
                <c:pt idx="11">
                  <c:v>5.494505494505494</c:v>
                </c:pt>
                <c:pt idx="12">
                  <c:v>2.197802197802198</c:v>
                </c:pt>
                <c:pt idx="13">
                  <c:v>2.564102564102564</c:v>
                </c:pt>
                <c:pt idx="14">
                  <c:v>3.296703296703297</c:v>
                </c:pt>
                <c:pt idx="15">
                  <c:v>1.465201465201465</c:v>
                </c:pt>
                <c:pt idx="16">
                  <c:v>5.128205128205128</c:v>
                </c:pt>
                <c:pt idx="17">
                  <c:v>1.831501831501832</c:v>
                </c:pt>
                <c:pt idx="18">
                  <c:v>2.564102564102564</c:v>
                </c:pt>
                <c:pt idx="19">
                  <c:v>2.197802197802198</c:v>
                </c:pt>
                <c:pt idx="20">
                  <c:v>2.564102564102564</c:v>
                </c:pt>
                <c:pt idx="21">
                  <c:v>2.564102564102564</c:v>
                </c:pt>
                <c:pt idx="22">
                  <c:v>2.93040293040293</c:v>
                </c:pt>
                <c:pt idx="23">
                  <c:v>1.098901098901099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523160"/>
        <c:axId val="435982216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98.53479853479855</c:v>
                </c:pt>
                <c:pt idx="6">
                  <c:v>96.33699633699635</c:v>
                </c:pt>
                <c:pt idx="7">
                  <c:v>85.34798534798535</c:v>
                </c:pt>
                <c:pt idx="8">
                  <c:v>74.35897435897436</c:v>
                </c:pt>
                <c:pt idx="9">
                  <c:v>57.87545787545788</c:v>
                </c:pt>
                <c:pt idx="10">
                  <c:v>44.68864468864469</c:v>
                </c:pt>
                <c:pt idx="11">
                  <c:v>35.8974358974359</c:v>
                </c:pt>
                <c:pt idx="12">
                  <c:v>30.40293040293039</c:v>
                </c:pt>
                <c:pt idx="13">
                  <c:v>28.2051282051282</c:v>
                </c:pt>
                <c:pt idx="14">
                  <c:v>25.64102564102564</c:v>
                </c:pt>
                <c:pt idx="15">
                  <c:v>22.34432234432234</c:v>
                </c:pt>
                <c:pt idx="16">
                  <c:v>20.87912087912088</c:v>
                </c:pt>
                <c:pt idx="17">
                  <c:v>15.75091575091575</c:v>
                </c:pt>
                <c:pt idx="18">
                  <c:v>13.91941391941392</c:v>
                </c:pt>
                <c:pt idx="19">
                  <c:v>11.35531135531135</c:v>
                </c:pt>
                <c:pt idx="20">
                  <c:v>9.157509157509156</c:v>
                </c:pt>
                <c:pt idx="21">
                  <c:v>6.593406593406593</c:v>
                </c:pt>
                <c:pt idx="22">
                  <c:v>4.02930402930403</c:v>
                </c:pt>
                <c:pt idx="23">
                  <c:v>1.098901098901099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523160"/>
        <c:axId val="435982216"/>
      </c:lineChart>
      <c:catAx>
        <c:axId val="48152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sedimentologiche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598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98221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8152316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r"/>
      <c:layout>
        <c:manualLayout>
          <c:xMode val="edge"/>
          <c:yMode val="edge"/>
          <c:x val="0.750588595713615"/>
          <c:y val="0.081374321880651"/>
          <c:w val="0.190084693469608"/>
          <c:h val="0.115451154048782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3.0</c:v>
                </c:pt>
                <c:pt idx="7">
                  <c:v>7.0</c:v>
                </c:pt>
                <c:pt idx="8">
                  <c:v>6.0</c:v>
                </c:pt>
                <c:pt idx="9">
                  <c:v>6.0</c:v>
                </c:pt>
                <c:pt idx="10">
                  <c:v>4.0</c:v>
                </c:pt>
                <c:pt idx="11">
                  <c:v>1.0</c:v>
                </c:pt>
                <c:pt idx="12">
                  <c:v>2.0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1.0</c:v>
                </c:pt>
                <c:pt idx="18">
                  <c:v>2.0</c:v>
                </c:pt>
                <c:pt idx="19">
                  <c:v>1.0</c:v>
                </c:pt>
                <c:pt idx="20">
                  <c:v>4.0</c:v>
                </c:pt>
                <c:pt idx="21">
                  <c:v>5.0</c:v>
                </c:pt>
                <c:pt idx="22">
                  <c:v>4.0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6837080"/>
        <c:axId val="529403736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94.11764705882354</c:v>
                </c:pt>
                <c:pt idx="8">
                  <c:v>80.3921568627451</c:v>
                </c:pt>
                <c:pt idx="9">
                  <c:v>68.62745098039215</c:v>
                </c:pt>
                <c:pt idx="10">
                  <c:v>56.86274509803922</c:v>
                </c:pt>
                <c:pt idx="11">
                  <c:v>49.01960784313726</c:v>
                </c:pt>
                <c:pt idx="12">
                  <c:v>47.05882352941177</c:v>
                </c:pt>
                <c:pt idx="13">
                  <c:v>43.13725490196079</c:v>
                </c:pt>
                <c:pt idx="14">
                  <c:v>41.1764705882353</c:v>
                </c:pt>
                <c:pt idx="15">
                  <c:v>41.1764705882353</c:v>
                </c:pt>
                <c:pt idx="16">
                  <c:v>41.1764705882353</c:v>
                </c:pt>
                <c:pt idx="17">
                  <c:v>39.2156862745098</c:v>
                </c:pt>
                <c:pt idx="18">
                  <c:v>37.25490196078432</c:v>
                </c:pt>
                <c:pt idx="19">
                  <c:v>33.33333333333334</c:v>
                </c:pt>
                <c:pt idx="20">
                  <c:v>31.37254901960785</c:v>
                </c:pt>
                <c:pt idx="21">
                  <c:v>23.52941176470588</c:v>
                </c:pt>
                <c:pt idx="22">
                  <c:v>13.72549019607843</c:v>
                </c:pt>
                <c:pt idx="23">
                  <c:v>5.88235294117647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451288"/>
        <c:axId val="547485384"/>
      </c:lineChart>
      <c:catAx>
        <c:axId val="43545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748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748538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35451288"/>
        <c:crosses val="autoZero"/>
        <c:crossBetween val="between"/>
        <c:majorUnit val="10.0"/>
        <c:minorUnit val="5.0"/>
      </c:valAx>
      <c:valAx>
        <c:axId val="5294037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96837080"/>
        <c:crosses val="max"/>
        <c:crossBetween val="between"/>
      </c:valAx>
      <c:catAx>
        <c:axId val="396837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940373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2.0</c:v>
                </c:pt>
                <c:pt idx="4">
                  <c:v>2.0</c:v>
                </c:pt>
                <c:pt idx="5">
                  <c:v>4.0</c:v>
                </c:pt>
                <c:pt idx="6">
                  <c:v>15.0</c:v>
                </c:pt>
                <c:pt idx="7">
                  <c:v>13.0</c:v>
                </c:pt>
                <c:pt idx="8">
                  <c:v>29.0</c:v>
                </c:pt>
                <c:pt idx="9">
                  <c:v>22.0</c:v>
                </c:pt>
                <c:pt idx="10">
                  <c:v>13.0</c:v>
                </c:pt>
                <c:pt idx="11">
                  <c:v>12.0</c:v>
                </c:pt>
                <c:pt idx="12">
                  <c:v>4.0</c:v>
                </c:pt>
                <c:pt idx="13">
                  <c:v>4.0</c:v>
                </c:pt>
                <c:pt idx="14">
                  <c:v>8.0</c:v>
                </c:pt>
                <c:pt idx="15">
                  <c:v>4.0</c:v>
                </c:pt>
                <c:pt idx="16">
                  <c:v>13.0</c:v>
                </c:pt>
                <c:pt idx="17">
                  <c:v>4.0</c:v>
                </c:pt>
                <c:pt idx="18">
                  <c:v>5.0</c:v>
                </c:pt>
                <c:pt idx="19">
                  <c:v>5.0</c:v>
                </c:pt>
                <c:pt idx="20">
                  <c:v>2.0</c:v>
                </c:pt>
                <c:pt idx="21">
                  <c:v>2.0</c:v>
                </c:pt>
                <c:pt idx="22">
                  <c:v>4.0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363384"/>
        <c:axId val="546330520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98.80239520958085</c:v>
                </c:pt>
                <c:pt idx="5">
                  <c:v>97.60479041916169</c:v>
                </c:pt>
                <c:pt idx="6">
                  <c:v>95.20958083832336</c:v>
                </c:pt>
                <c:pt idx="7">
                  <c:v>86.22754491017964</c:v>
                </c:pt>
                <c:pt idx="8">
                  <c:v>78.4431137724551</c:v>
                </c:pt>
                <c:pt idx="9">
                  <c:v>61.07784431137726</c:v>
                </c:pt>
                <c:pt idx="10">
                  <c:v>47.90419161676648</c:v>
                </c:pt>
                <c:pt idx="11">
                  <c:v>40.11976047904192</c:v>
                </c:pt>
                <c:pt idx="12">
                  <c:v>32.93413173652695</c:v>
                </c:pt>
                <c:pt idx="13">
                  <c:v>30.53892215568863</c:v>
                </c:pt>
                <c:pt idx="14">
                  <c:v>28.1437125748503</c:v>
                </c:pt>
                <c:pt idx="15">
                  <c:v>23.35329341317366</c:v>
                </c:pt>
                <c:pt idx="16">
                  <c:v>20.95808383233533</c:v>
                </c:pt>
                <c:pt idx="17">
                  <c:v>13.17365269461078</c:v>
                </c:pt>
                <c:pt idx="18">
                  <c:v>10.77844311377246</c:v>
                </c:pt>
                <c:pt idx="19">
                  <c:v>7.784431137724551</c:v>
                </c:pt>
                <c:pt idx="20">
                  <c:v>4.790419161676647</c:v>
                </c:pt>
                <c:pt idx="21">
                  <c:v>3.592814371257485</c:v>
                </c:pt>
                <c:pt idx="22">
                  <c:v>2.395209580838324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35288"/>
        <c:axId val="396661064"/>
      </c:lineChart>
      <c:catAx>
        <c:axId val="54703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666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6106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7035288"/>
        <c:crosses val="autoZero"/>
        <c:crossBetween val="between"/>
        <c:majorUnit val="10.0"/>
        <c:minorUnit val="5.0"/>
      </c:valAx>
      <c:valAx>
        <c:axId val="5463305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47363384"/>
        <c:crosses val="max"/>
        <c:crossBetween val="between"/>
      </c:valAx>
      <c:catAx>
        <c:axId val="547363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633052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9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2.0</c:v>
                </c:pt>
                <c:pt idx="5">
                  <c:v>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8.0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086424"/>
        <c:axId val="432539128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96.42857142857143</c:v>
                </c:pt>
                <c:pt idx="6">
                  <c:v>92.85714285714286</c:v>
                </c:pt>
                <c:pt idx="7">
                  <c:v>71.42857142857143</c:v>
                </c:pt>
                <c:pt idx="8">
                  <c:v>53.57142857142857</c:v>
                </c:pt>
                <c:pt idx="9">
                  <c:v>35.71428571428571</c:v>
                </c:pt>
                <c:pt idx="10">
                  <c:v>21.42857142857143</c:v>
                </c:pt>
                <c:pt idx="11">
                  <c:v>10.71428571428571</c:v>
                </c:pt>
                <c:pt idx="12">
                  <c:v>7.142857142857142</c:v>
                </c:pt>
                <c:pt idx="13">
                  <c:v>7.142857142857142</c:v>
                </c:pt>
                <c:pt idx="14">
                  <c:v>3.571428571428571</c:v>
                </c:pt>
                <c:pt idx="15">
                  <c:v>1.785714285714286</c:v>
                </c:pt>
                <c:pt idx="16">
                  <c:v>1.785714285714286</c:v>
                </c:pt>
                <c:pt idx="17">
                  <c:v>1.785714285714286</c:v>
                </c:pt>
                <c:pt idx="18">
                  <c:v>1.785714285714286</c:v>
                </c:pt>
                <c:pt idx="19">
                  <c:v>1.785714285714286</c:v>
                </c:pt>
                <c:pt idx="20">
                  <c:v>1.785714285714286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678936"/>
        <c:axId val="547420104"/>
      </c:lineChart>
      <c:catAx>
        <c:axId val="39667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4742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742010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396678936"/>
        <c:crosses val="autoZero"/>
        <c:crossBetween val="between"/>
        <c:majorUnit val="10.0"/>
        <c:minorUnit val="5.0"/>
      </c:valAx>
      <c:valAx>
        <c:axId val="432539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6086424"/>
        <c:crosses val="max"/>
        <c:crossBetween val="between"/>
      </c:valAx>
      <c:catAx>
        <c:axId val="456086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25391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3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4" workbookViewId="0">
      <selection activeCell="E86" sqref="E8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82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41485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83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273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-0.69166666666666687</v>
      </c>
      <c r="G20" s="58">
        <f>2^(-F20)</f>
        <v>1.6151483336000843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-2.0242857142857145</v>
      </c>
      <c r="G21" s="58">
        <f>2^(-F21)</f>
        <v>4.067904229499435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-3.4027777777777786</v>
      </c>
      <c r="G22" s="58">
        <f t="shared" ref="G22:G29" si="2">2^(-F22)</f>
        <v>10.576407602974632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-4.9183333333333339</v>
      </c>
      <c r="G23" s="58">
        <f t="shared" si="2"/>
        <v>30.238891172227724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-5.2333333333333334</v>
      </c>
      <c r="G24" s="58">
        <f t="shared" si="2"/>
        <v>37.617533001075465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-5.7013888888888893</v>
      </c>
      <c r="G25" s="58">
        <f t="shared" si="2"/>
        <v>52.034222838065951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-6.5291666666666668</v>
      </c>
      <c r="G26" s="58">
        <f t="shared" si="2"/>
        <v>92.358104969543064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-6.9386666666666663</v>
      </c>
      <c r="G27" s="58">
        <f t="shared" si="2"/>
        <v>122.67238151403825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-7.211666666666666</v>
      </c>
      <c r="G28" s="58">
        <f t="shared" si="2"/>
        <v>148.22722747455083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-4.8379120879120858</v>
      </c>
      <c r="G29" s="58">
        <f t="shared" si="2"/>
        <v>28.599382409897974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2.403744110863971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0.9977076612526794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2.8932777535355902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88.644688644688642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11.355311355311354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/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4</v>
      </c>
      <c r="F86" s="11">
        <f t="shared" si="18"/>
        <v>256</v>
      </c>
      <c r="G86" s="8">
        <f t="shared" si="19"/>
        <v>1.4652014652014652E-2</v>
      </c>
      <c r="H86" s="8">
        <f t="shared" si="20"/>
        <v>1.4652014652014651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6</v>
      </c>
      <c r="F87" s="11">
        <f t="shared" si="18"/>
        <v>181.01933598375612</v>
      </c>
      <c r="G87" s="8">
        <f t="shared" si="19"/>
        <v>2.197802197802198E-2</v>
      </c>
      <c r="H87" s="8">
        <f t="shared" si="20"/>
        <v>2.197802197802198</v>
      </c>
      <c r="I87" s="8">
        <f t="shared" si="21"/>
        <v>98.534798534798554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30</v>
      </c>
      <c r="F88" s="11">
        <f t="shared" si="18"/>
        <v>128</v>
      </c>
      <c r="G88" s="8">
        <f t="shared" si="19"/>
        <v>0.10989010989010989</v>
      </c>
      <c r="H88" s="8">
        <f t="shared" si="20"/>
        <v>10.989010989010989</v>
      </c>
      <c r="I88" s="8">
        <f t="shared" si="21"/>
        <v>96.33699633699635</v>
      </c>
      <c r="J88" s="27"/>
      <c r="K88" s="26"/>
      <c r="L88" s="26"/>
      <c r="M88" s="46">
        <f t="shared" si="22"/>
        <v>-7.211666666666666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30</v>
      </c>
      <c r="F89" s="3">
        <f t="shared" si="18"/>
        <v>90.509667991878061</v>
      </c>
      <c r="G89" s="8">
        <f t="shared" si="19"/>
        <v>0.10989010989010989</v>
      </c>
      <c r="H89" s="8">
        <f t="shared" si="20"/>
        <v>10.989010989010989</v>
      </c>
      <c r="I89" s="8">
        <f t="shared" si="21"/>
        <v>85.347985347985357</v>
      </c>
      <c r="J89" s="28"/>
      <c r="K89" s="26"/>
      <c r="L89" s="26"/>
      <c r="M89" s="46" t="str">
        <f t="shared" si="22"/>
        <v/>
      </c>
      <c r="N89" s="46">
        <f t="shared" si="23"/>
        <v>-6.9386666666666663</v>
      </c>
      <c r="O89" s="46">
        <f t="shared" si="24"/>
        <v>-6.5291666666666668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45</v>
      </c>
      <c r="F90" s="11">
        <f>2^(-D90)</f>
        <v>64</v>
      </c>
      <c r="G90" s="8">
        <f t="shared" si="19"/>
        <v>0.16483516483516483</v>
      </c>
      <c r="H90" s="8">
        <f t="shared" si="20"/>
        <v>16.483516483516482</v>
      </c>
      <c r="I90" s="8">
        <f t="shared" si="21"/>
        <v>74.358974358974365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36</v>
      </c>
      <c r="F91" s="10">
        <f t="shared" si="18"/>
        <v>45.254833995939045</v>
      </c>
      <c r="G91" s="8">
        <f t="shared" si="19"/>
        <v>0.13186813186813187</v>
      </c>
      <c r="H91" s="8">
        <f t="shared" si="20"/>
        <v>13.186813186813188</v>
      </c>
      <c r="I91" s="8">
        <f t="shared" si="21"/>
        <v>57.875457875457876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-5.7013888888888893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24</v>
      </c>
      <c r="F92" s="11">
        <f t="shared" si="18"/>
        <v>32</v>
      </c>
      <c r="G92" s="8">
        <f t="shared" si="19"/>
        <v>8.7912087912087919E-2</v>
      </c>
      <c r="H92" s="8">
        <f t="shared" si="20"/>
        <v>8.791208791208792</v>
      </c>
      <c r="I92" s="8">
        <f t="shared" si="21"/>
        <v>44.688644688644686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-5.2333333333333334</v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15</v>
      </c>
      <c r="F93" s="3">
        <f t="shared" si="18"/>
        <v>22.627416997969519</v>
      </c>
      <c r="G93" s="8">
        <f t="shared" si="19"/>
        <v>5.4945054945054944E-2</v>
      </c>
      <c r="H93" s="8">
        <f t="shared" si="20"/>
        <v>5.4945054945054945</v>
      </c>
      <c r="I93" s="8">
        <f t="shared" si="21"/>
        <v>35.897435897435891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>
        <f t="shared" si="27"/>
        <v>-4.9183333333333339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6</v>
      </c>
      <c r="F94" s="11">
        <f t="shared" si="18"/>
        <v>16</v>
      </c>
      <c r="G94" s="8">
        <f t="shared" si="19"/>
        <v>2.197802197802198E-2</v>
      </c>
      <c r="H94" s="8">
        <f t="shared" si="20"/>
        <v>2.197802197802198</v>
      </c>
      <c r="I94" s="8">
        <f t="shared" si="21"/>
        <v>30.402930402930394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7</v>
      </c>
      <c r="F95" s="3">
        <f t="shared" si="18"/>
        <v>11.313708498984759</v>
      </c>
      <c r="G95" s="8">
        <f t="shared" si="19"/>
        <v>2.564102564102564E-2</v>
      </c>
      <c r="H95" s="8">
        <f t="shared" si="20"/>
        <v>2.5641025641025639</v>
      </c>
      <c r="I95" s="8">
        <f t="shared" si="21"/>
        <v>28.205128205128197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9</v>
      </c>
      <c r="F96" s="11">
        <f t="shared" si="18"/>
        <v>8</v>
      </c>
      <c r="G96" s="8">
        <f t="shared" si="19"/>
        <v>3.2967032967032968E-2</v>
      </c>
      <c r="H96" s="8">
        <f t="shared" si="20"/>
        <v>3.296703296703297</v>
      </c>
      <c r="I96" s="8">
        <f t="shared" si="21"/>
        <v>25.641025641025635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-3.4027777777777786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1.4652014652014652E-2</v>
      </c>
      <c r="H97" s="8">
        <f t="shared" si="20"/>
        <v>1.4652014652014651</v>
      </c>
      <c r="I97" s="8">
        <f t="shared" si="21"/>
        <v>22.34432234432234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14</v>
      </c>
      <c r="F98" s="11">
        <f t="shared" si="18"/>
        <v>4</v>
      </c>
      <c r="G98" s="8">
        <f t="shared" si="19"/>
        <v>5.128205128205128E-2</v>
      </c>
      <c r="H98" s="8">
        <f t="shared" si="20"/>
        <v>5.1282051282051277</v>
      </c>
      <c r="I98" s="8">
        <f t="shared" si="21"/>
        <v>20.879120879120876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-2.0242857142857145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5</v>
      </c>
      <c r="F99" s="10">
        <f t="shared" si="18"/>
        <v>2.8284271247461898</v>
      </c>
      <c r="G99" s="8">
        <f t="shared" si="19"/>
        <v>1.8315018315018316E-2</v>
      </c>
      <c r="H99" s="8">
        <f t="shared" si="20"/>
        <v>1.8315018315018317</v>
      </c>
      <c r="I99" s="8">
        <f t="shared" si="21"/>
        <v>15.75091575091575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7</v>
      </c>
      <c r="F100" s="11">
        <f t="shared" si="18"/>
        <v>2</v>
      </c>
      <c r="G100" s="8">
        <f t="shared" si="19"/>
        <v>2.564102564102564E-2</v>
      </c>
      <c r="H100" s="8">
        <f t="shared" si="20"/>
        <v>2.5641025641025639</v>
      </c>
      <c r="I100" s="8">
        <f t="shared" si="21"/>
        <v>13.919413919413918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6</v>
      </c>
      <c r="F101" s="10">
        <f t="shared" si="18"/>
        <v>1.4142135623730951</v>
      </c>
      <c r="G101" s="8">
        <f t="shared" si="19"/>
        <v>2.197802197802198E-2</v>
      </c>
      <c r="H101" s="8">
        <f t="shared" si="20"/>
        <v>2.197802197802198</v>
      </c>
      <c r="I101" s="8">
        <f t="shared" si="21"/>
        <v>11.355311355311354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-0.69166666666666687</v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7</v>
      </c>
      <c r="F102" s="11">
        <f t="shared" si="18"/>
        <v>1</v>
      </c>
      <c r="G102" s="8">
        <f t="shared" si="19"/>
        <v>2.564102564102564E-2</v>
      </c>
      <c r="H102" s="8">
        <f t="shared" si="20"/>
        <v>2.5641025641025639</v>
      </c>
      <c r="I102" s="8">
        <f t="shared" si="21"/>
        <v>9.1575091575091569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7</v>
      </c>
      <c r="F103" s="10">
        <f t="shared" si="18"/>
        <v>0.70710678118654746</v>
      </c>
      <c r="G103" s="8">
        <f t="shared" si="19"/>
        <v>2.564102564102564E-2</v>
      </c>
      <c r="H103" s="8">
        <f t="shared" si="20"/>
        <v>2.5641025641025639</v>
      </c>
      <c r="I103" s="8">
        <f t="shared" si="21"/>
        <v>6.5934065934065931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8</v>
      </c>
      <c r="F104" s="3">
        <f t="shared" si="18"/>
        <v>0.5</v>
      </c>
      <c r="G104" s="8">
        <f t="shared" si="19"/>
        <v>2.9304029304029304E-2</v>
      </c>
      <c r="H104" s="8">
        <f t="shared" si="20"/>
        <v>2.9304029304029302</v>
      </c>
      <c r="I104" s="8">
        <f t="shared" si="21"/>
        <v>4.0293040293040292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1.098901098901099E-2</v>
      </c>
      <c r="H105" s="8">
        <f t="shared" si="20"/>
        <v>1.098901098901099</v>
      </c>
      <c r="I105" s="8">
        <f t="shared" si="21"/>
        <v>1.098901098901099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f>Monte!E106+Centrale!E106+Valle!E106</f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273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-7.211666666666666</v>
      </c>
      <c r="N123" s="45">
        <f t="shared" ref="N123:U123" si="32">SUM(N82:N122)</f>
        <v>-6.9386666666666663</v>
      </c>
      <c r="O123" s="45">
        <f t="shared" si="32"/>
        <v>-6.5291666666666668</v>
      </c>
      <c r="P123" s="45">
        <f t="shared" si="32"/>
        <v>-5.7013888888888893</v>
      </c>
      <c r="Q123" s="45">
        <f t="shared" si="32"/>
        <v>-5.2333333333333334</v>
      </c>
      <c r="R123" s="45">
        <f t="shared" si="32"/>
        <v>-4.9183333333333339</v>
      </c>
      <c r="S123" s="45">
        <f t="shared" si="32"/>
        <v>-3.4027777777777786</v>
      </c>
      <c r="T123" s="45">
        <f t="shared" si="32"/>
        <v>-2.0242857142857145</v>
      </c>
      <c r="U123" s="45">
        <f t="shared" si="32"/>
        <v>-0.69166666666666687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-0.12087912087912088</v>
      </c>
      <c r="G208" s="39">
        <f t="shared" si="55"/>
        <v>0.17058379369694449</v>
      </c>
      <c r="H208" s="39">
        <f t="shared" si="56"/>
        <v>-0.58204690047144292</v>
      </c>
      <c r="I208" s="40">
        <f t="shared" si="57"/>
        <v>1.9859951933668474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-0.17032967032967034</v>
      </c>
      <c r="G209" s="39">
        <f t="shared" si="55"/>
        <v>0.18637925291711094</v>
      </c>
      <c r="H209" s="39">
        <f t="shared" si="56"/>
        <v>-0.54275276948389484</v>
      </c>
      <c r="I209" s="40">
        <f t="shared" si="57"/>
        <v>1.5805437792662886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-0.79670329670329665</v>
      </c>
      <c r="G210" s="39">
        <f t="shared" si="55"/>
        <v>0.63935913138908052</v>
      </c>
      <c r="H210" s="39">
        <f t="shared" si="56"/>
        <v>-1.5421904323066298</v>
      </c>
      <c r="I210" s="40">
        <f t="shared" si="57"/>
        <v>3.7198988999044564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-0.74175824175824179</v>
      </c>
      <c r="G211" s="39">
        <f t="shared" si="55"/>
        <v>0.40176705313766142</v>
      </c>
      <c r="H211" s="39">
        <f t="shared" si="56"/>
        <v>-0.76821392577970515</v>
      </c>
      <c r="I211" s="40">
        <f t="shared" si="57"/>
        <v>1.468892561380976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-1.0302197802197801</v>
      </c>
      <c r="G212" s="39">
        <f t="shared" si="55"/>
        <v>0.32868004474694584</v>
      </c>
      <c r="H212" s="39">
        <f t="shared" si="56"/>
        <v>-0.46412511813167695</v>
      </c>
      <c r="I212" s="40">
        <f t="shared" si="57"/>
        <v>0.65538546901011629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-0.75824175824175821</v>
      </c>
      <c r="G213" s="39">
        <f t="shared" si="55"/>
        <v>0.10970167376398558</v>
      </c>
      <c r="H213" s="39">
        <f t="shared" si="56"/>
        <v>-0.10005757057594312</v>
      </c>
      <c r="I213" s="40">
        <f t="shared" si="57"/>
        <v>9.1261300635201076E-2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-0.46153846153846156</v>
      </c>
      <c r="G214" s="39">
        <f t="shared" si="55"/>
        <v>1.4928918442986945E-2</v>
      </c>
      <c r="H214" s="39">
        <f t="shared" si="56"/>
        <v>-6.1520268309012451E-3</v>
      </c>
      <c r="I214" s="40">
        <f t="shared" si="57"/>
        <v>2.5351758918549217E-3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-0.26098901098901101</v>
      </c>
      <c r="G215" s="39">
        <f t="shared" si="55"/>
        <v>4.2464479126715971E-4</v>
      </c>
      <c r="H215" s="39">
        <f t="shared" si="56"/>
        <v>3.7331410221287873E-5</v>
      </c>
      <c r="I215" s="40">
        <f t="shared" si="57"/>
        <v>3.2818822172559992E-6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-9.3406593406593408E-2</v>
      </c>
      <c r="G216" s="39">
        <f t="shared" si="55"/>
        <v>7.5964972112779819E-3</v>
      </c>
      <c r="H216" s="39">
        <f t="shared" si="56"/>
        <v>4.4660725363007752E-3</v>
      </c>
      <c r="I216" s="40">
        <f t="shared" si="57"/>
        <v>2.6256580295834137E-3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-9.6153846153846145E-2</v>
      </c>
      <c r="G217" s="39">
        <f t="shared" si="55"/>
        <v>3.0347505410903433E-2</v>
      </c>
      <c r="H217" s="39">
        <f t="shared" si="56"/>
        <v>3.3015417974499278E-2</v>
      </c>
      <c r="I217" s="40">
        <f t="shared" si="57"/>
        <v>3.5917872301927715E-2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-0.10714285714285715</v>
      </c>
      <c r="G218" s="39">
        <f t="shared" si="55"/>
        <v>8.3125213151779773E-2</v>
      </c>
      <c r="H218" s="39">
        <f t="shared" si="56"/>
        <v>0.1319955307739798</v>
      </c>
      <c r="I218" s="40">
        <f t="shared" si="57"/>
        <v>0.20959729886637424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-4.0293040293040296E-2</v>
      </c>
      <c r="G219" s="39">
        <f t="shared" si="55"/>
        <v>6.3873654019771506E-2</v>
      </c>
      <c r="H219" s="39">
        <f t="shared" si="56"/>
        <v>0.13336257432699533</v>
      </c>
      <c r="I219" s="40">
        <f t="shared" si="57"/>
        <v>0.2784493310124076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-0.11538461538461538</v>
      </c>
      <c r="G220" s="39">
        <f t="shared" si="55"/>
        <v>0.34345071665443544</v>
      </c>
      <c r="H220" s="39">
        <f t="shared" si="56"/>
        <v>0.88882026123208224</v>
      </c>
      <c r="I220" s="40">
        <f t="shared" si="57"/>
        <v>2.3001886980236836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-3.2051282051282055E-2</v>
      </c>
      <c r="G221" s="39">
        <f t="shared" si="55"/>
        <v>0.17463738210024868</v>
      </c>
      <c r="H221" s="39">
        <f t="shared" si="56"/>
        <v>0.5392648831886796</v>
      </c>
      <c r="I221" s="40">
        <f t="shared" si="57"/>
        <v>1.6652025513848228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-3.2051282051282048E-2</v>
      </c>
      <c r="G222" s="39">
        <f t="shared" si="55"/>
        <v>0.33007982437399136</v>
      </c>
      <c r="H222" s="39">
        <f t="shared" si="56"/>
        <v>1.1842973918473421</v>
      </c>
      <c r="I222" s="40">
        <f t="shared" si="57"/>
        <v>4.2491549278918344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-1.6483516483516484E-2</v>
      </c>
      <c r="G223" s="39">
        <f t="shared" si="55"/>
        <v>0.3672752799669835</v>
      </c>
      <c r="H223" s="39">
        <f t="shared" si="56"/>
        <v>1.5013890565683274</v>
      </c>
      <c r="I223" s="40">
        <f t="shared" si="57"/>
        <v>6.137546473004587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-6.41025641025641E-3</v>
      </c>
      <c r="G224" s="39">
        <f t="shared" si="55"/>
        <v>0.53971634170281624</v>
      </c>
      <c r="H224" s="39">
        <f t="shared" si="56"/>
        <v>2.4761711281420404</v>
      </c>
      <c r="I224" s="40">
        <f t="shared" si="57"/>
        <v>11.360455450541775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6.41025641025641E-3</v>
      </c>
      <c r="G225" s="39">
        <f t="shared" si="55"/>
        <v>0.66376536959799792</v>
      </c>
      <c r="H225" s="39">
        <f t="shared" si="56"/>
        <v>3.3771798475150869</v>
      </c>
      <c r="I225" s="40">
        <f t="shared" si="57"/>
        <v>17.182794169225104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2.1978021978021976E-2</v>
      </c>
      <c r="G226" s="39">
        <f t="shared" si="55"/>
        <v>0.91501132607279134</v>
      </c>
      <c r="H226" s="39">
        <f t="shared" si="56"/>
        <v>5.1130028495386179</v>
      </c>
      <c r="I226" s="40">
        <f t="shared" si="57"/>
        <v>28.571010428465787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1.3736263736263738E-2</v>
      </c>
      <c r="G227" s="39">
        <f t="shared" si="55"/>
        <v>0.4072821273642428</v>
      </c>
      <c r="H227" s="39">
        <f t="shared" si="56"/>
        <v>2.4794977863713235</v>
      </c>
      <c r="I227" s="40">
        <f t="shared" si="57"/>
        <v>15.094964545601238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28.599382409897974</v>
      </c>
      <c r="F235" s="62">
        <f>SUM(F204:F234)</f>
        <v>-4.8379120879120858</v>
      </c>
      <c r="G235" s="62">
        <f>SQRT(SUM(G204:G234))</f>
        <v>2.403744110863971</v>
      </c>
      <c r="H235" s="62">
        <f>(SUM(H204:H234))/(($G$235)^3)</f>
        <v>0.9977076612526794</v>
      </c>
      <c r="I235" s="62">
        <f>(SUM(I204:I234))/(($G$235)^4)</f>
        <v>2.8932777535355902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92" workbookViewId="0">
      <selection activeCell="E105" sqref="E105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51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0.73749999999999993</v>
      </c>
      <c r="G20" s="58">
        <f t="shared" ref="G20:G29" si="1">2^(-F20)</f>
        <v>0.59977778802045101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0.38400000000000001</v>
      </c>
      <c r="G21" s="58">
        <f t="shared" si="1"/>
        <v>0.76630998010389151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-9.3749999999999833E-2</v>
      </c>
      <c r="G22" s="58">
        <f t="shared" si="1"/>
        <v>1.0671404006768235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-1.2124999999999997</v>
      </c>
      <c r="G23" s="58">
        <f t="shared" si="1"/>
        <v>2.3173886189245541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-2.1999999999999993</v>
      </c>
      <c r="G24" s="58">
        <f t="shared" si="1"/>
        <v>4.5947934199881377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-5.0625</v>
      </c>
      <c r="G25" s="58">
        <f t="shared" si="1"/>
        <v>33.416761037677233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-6.270833333333333</v>
      </c>
      <c r="G26" s="58">
        <f t="shared" si="1"/>
        <v>77.216289971233337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-6.6314285714285717</v>
      </c>
      <c r="G27" s="58">
        <f t="shared" si="1"/>
        <v>99.142282702765471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-6.85</v>
      </c>
      <c r="G28" s="58">
        <f t="shared" si="1"/>
        <v>115.36005921418619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-3.5147058823529407</v>
      </c>
      <c r="G29" s="58">
        <f t="shared" si="1"/>
        <v>11.429622759574654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3.0732127616227114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0.32819739120356961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1.3908230989754893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66.666666666666671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33.333333333333336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0</v>
      </c>
      <c r="F87" s="11">
        <f t="shared" si="18"/>
        <v>181.01933598375612</v>
      </c>
      <c r="G87" s="8">
        <f t="shared" si="19"/>
        <v>0</v>
      </c>
      <c r="H87" s="8">
        <f t="shared" si="20"/>
        <v>0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5.8823529411764705E-2</v>
      </c>
      <c r="H88" s="8">
        <f t="shared" si="20"/>
        <v>5.8823529411764701</v>
      </c>
      <c r="I88" s="8">
        <f t="shared" si="21"/>
        <v>100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7</v>
      </c>
      <c r="F89" s="3">
        <f t="shared" si="18"/>
        <v>90.509667991878061</v>
      </c>
      <c r="G89" s="8">
        <f t="shared" si="19"/>
        <v>0.13725490196078433</v>
      </c>
      <c r="H89" s="8">
        <f t="shared" si="20"/>
        <v>13.725490196078432</v>
      </c>
      <c r="I89" s="8">
        <f t="shared" si="21"/>
        <v>94.117647058823536</v>
      </c>
      <c r="J89" s="28"/>
      <c r="K89" s="26"/>
      <c r="L89" s="26"/>
      <c r="M89" s="46">
        <f t="shared" si="22"/>
        <v>-6.85</v>
      </c>
      <c r="N89" s="46">
        <f t="shared" si="23"/>
        <v>-6.6314285714285717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6</v>
      </c>
      <c r="F90" s="11">
        <f t="shared" si="18"/>
        <v>64</v>
      </c>
      <c r="G90" s="8">
        <f t="shared" si="19"/>
        <v>0.11764705882352941</v>
      </c>
      <c r="H90" s="8">
        <f t="shared" si="20"/>
        <v>11.76470588235294</v>
      </c>
      <c r="I90" s="8">
        <f t="shared" si="21"/>
        <v>80.392156862745097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-6.270833333333333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6</v>
      </c>
      <c r="F91" s="10">
        <f t="shared" si="18"/>
        <v>45.254833995939045</v>
      </c>
      <c r="G91" s="8">
        <f t="shared" si="19"/>
        <v>0.11764705882352941</v>
      </c>
      <c r="H91" s="8">
        <f t="shared" si="20"/>
        <v>11.76470588235294</v>
      </c>
      <c r="I91" s="8">
        <f t="shared" si="21"/>
        <v>68.627450980392155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4</v>
      </c>
      <c r="F92" s="11">
        <f t="shared" si="18"/>
        <v>32</v>
      </c>
      <c r="G92" s="8">
        <f t="shared" si="19"/>
        <v>7.8431372549019607E-2</v>
      </c>
      <c r="H92" s="8">
        <f t="shared" si="20"/>
        <v>7.8431372549019605</v>
      </c>
      <c r="I92" s="8">
        <f t="shared" si="21"/>
        <v>56.86274509803922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-5.0625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</v>
      </c>
      <c r="F93" s="3">
        <f t="shared" si="18"/>
        <v>22.627416997969519</v>
      </c>
      <c r="G93" s="8">
        <f t="shared" si="19"/>
        <v>1.9607843137254902E-2</v>
      </c>
      <c r="H93" s="8">
        <f t="shared" si="20"/>
        <v>1.9607843137254901</v>
      </c>
      <c r="I93" s="8">
        <f t="shared" si="21"/>
        <v>49.019607843137258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2</v>
      </c>
      <c r="F94" s="11">
        <f t="shared" si="18"/>
        <v>16</v>
      </c>
      <c r="G94" s="8">
        <f t="shared" si="19"/>
        <v>3.9215686274509803E-2</v>
      </c>
      <c r="H94" s="8">
        <f t="shared" si="20"/>
        <v>3.9215686274509802</v>
      </c>
      <c r="I94" s="8">
        <f t="shared" si="21"/>
        <v>47.058823529411768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1.9607843137254902E-2</v>
      </c>
      <c r="H95" s="8">
        <f t="shared" si="20"/>
        <v>1.9607843137254901</v>
      </c>
      <c r="I95" s="8">
        <f t="shared" si="21"/>
        <v>43.137254901960787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0</v>
      </c>
      <c r="F96" s="11">
        <f t="shared" si="18"/>
        <v>8</v>
      </c>
      <c r="G96" s="8">
        <f t="shared" si="19"/>
        <v>0</v>
      </c>
      <c r="H96" s="8">
        <f t="shared" si="20"/>
        <v>0</v>
      </c>
      <c r="I96" s="8">
        <f t="shared" si="21"/>
        <v>41.176470588235297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41.176470588235297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</v>
      </c>
      <c r="F98" s="11">
        <f t="shared" si="18"/>
        <v>4</v>
      </c>
      <c r="G98" s="8">
        <f t="shared" si="19"/>
        <v>1.9607843137254902E-2</v>
      </c>
      <c r="H98" s="8">
        <f t="shared" si="20"/>
        <v>1.9607843137254901</v>
      </c>
      <c r="I98" s="8">
        <f t="shared" si="21"/>
        <v>41.176470588235297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>
        <f t="shared" si="26"/>
        <v>-2.1999999999999993</v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1.9607843137254902E-2</v>
      </c>
      <c r="H99" s="8">
        <f t="shared" si="20"/>
        <v>1.9607843137254901</v>
      </c>
      <c r="I99" s="8">
        <f t="shared" si="21"/>
        <v>39.215686274509807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2</v>
      </c>
      <c r="F100" s="11">
        <f t="shared" si="18"/>
        <v>2</v>
      </c>
      <c r="G100" s="8">
        <f t="shared" si="19"/>
        <v>3.9215686274509803E-2</v>
      </c>
      <c r="H100" s="8">
        <f t="shared" si="20"/>
        <v>3.9215686274509802</v>
      </c>
      <c r="I100" s="8">
        <f t="shared" si="21"/>
        <v>37.254901960784316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>
        <f t="shared" si="27"/>
        <v>-1.2124999999999997</v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1</v>
      </c>
      <c r="F101" s="10">
        <f t="shared" si="18"/>
        <v>1.4142135623730951</v>
      </c>
      <c r="G101" s="8">
        <f t="shared" si="19"/>
        <v>1.9607843137254902E-2</v>
      </c>
      <c r="H101" s="8">
        <f t="shared" si="20"/>
        <v>1.9607843137254901</v>
      </c>
      <c r="I101" s="8">
        <f t="shared" si="21"/>
        <v>33.333333333333336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4</v>
      </c>
      <c r="F102" s="11">
        <f t="shared" si="18"/>
        <v>1</v>
      </c>
      <c r="G102" s="8">
        <f t="shared" si="19"/>
        <v>7.8431372549019607E-2</v>
      </c>
      <c r="H102" s="8">
        <f t="shared" si="20"/>
        <v>7.8431372549019605</v>
      </c>
      <c r="I102" s="8">
        <f t="shared" si="21"/>
        <v>31.372549019607845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>
        <f t="shared" si="28"/>
        <v>-9.3749999999999833E-2</v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9.8039215686274508E-2</v>
      </c>
      <c r="H103" s="8">
        <f t="shared" si="20"/>
        <v>9.8039215686274517</v>
      </c>
      <c r="I103" s="8">
        <f t="shared" si="21"/>
        <v>23.529411764705884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>
        <f t="shared" si="29"/>
        <v>0.38400000000000001</v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4</v>
      </c>
      <c r="F104" s="3">
        <f t="shared" si="18"/>
        <v>0.5</v>
      </c>
      <c r="G104" s="8">
        <f t="shared" si="19"/>
        <v>7.8431372549019607E-2</v>
      </c>
      <c r="H104" s="8">
        <f t="shared" si="20"/>
        <v>7.8431372549019605</v>
      </c>
      <c r="I104" s="8">
        <f t="shared" si="21"/>
        <v>13.725490196078431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0.73749999999999993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3</v>
      </c>
      <c r="F105" s="10">
        <f t="shared" si="18"/>
        <v>0.35355339059327379</v>
      </c>
      <c r="G105" s="8">
        <f t="shared" si="19"/>
        <v>5.8823529411764705E-2</v>
      </c>
      <c r="H105" s="8">
        <f t="shared" si="20"/>
        <v>5.8823529411764701</v>
      </c>
      <c r="I105" s="8">
        <f t="shared" si="21"/>
        <v>5.8823529411764701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51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-6.85</v>
      </c>
      <c r="N123" s="45">
        <f t="shared" si="32"/>
        <v>-6.6314285714285717</v>
      </c>
      <c r="O123" s="45">
        <f t="shared" si="32"/>
        <v>-6.270833333333333</v>
      </c>
      <c r="P123" s="45">
        <f t="shared" si="32"/>
        <v>-5.0625</v>
      </c>
      <c r="Q123" s="45">
        <f t="shared" si="32"/>
        <v>-2.1999999999999993</v>
      </c>
      <c r="R123" s="45">
        <f t="shared" si="32"/>
        <v>-1.2124999999999997</v>
      </c>
      <c r="S123" s="45">
        <f t="shared" si="32"/>
        <v>-9.3749999999999833E-2</v>
      </c>
      <c r="T123" s="45">
        <f t="shared" si="32"/>
        <v>0.38400000000000001</v>
      </c>
      <c r="U123" s="45">
        <f t="shared" si="32"/>
        <v>0.73749999999999993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0</v>
      </c>
      <c r="G209" s="39">
        <f t="shared" si="55"/>
        <v>0</v>
      </c>
      <c r="H209" s="39">
        <f t="shared" si="56"/>
        <v>0</v>
      </c>
      <c r="I209" s="40">
        <f t="shared" si="57"/>
        <v>0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-0.4264705882352941</v>
      </c>
      <c r="G210" s="39">
        <f t="shared" si="55"/>
        <v>0.82073071443110135</v>
      </c>
      <c r="H210" s="39">
        <f t="shared" si="56"/>
        <v>-3.0656706097867614</v>
      </c>
      <c r="I210" s="40">
        <f t="shared" si="57"/>
        <v>11.451181395379963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-0.92647058823529416</v>
      </c>
      <c r="G211" s="39">
        <f t="shared" si="55"/>
        <v>1.4366646312504245</v>
      </c>
      <c r="H211" s="39">
        <f t="shared" si="56"/>
        <v>-4.6480326305160808</v>
      </c>
      <c r="I211" s="40">
        <f t="shared" si="57"/>
        <v>15.037752628140263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-0.73529411764705876</v>
      </c>
      <c r="G212" s="39">
        <f t="shared" si="55"/>
        <v>0.88021575412171826</v>
      </c>
      <c r="H212" s="39">
        <f t="shared" si="56"/>
        <v>-2.4076489745094061</v>
      </c>
      <c r="I212" s="40">
        <f t="shared" si="57"/>
        <v>6.5856280773345528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-0.67647058823529416</v>
      </c>
      <c r="G213" s="39">
        <f t="shared" si="55"/>
        <v>0.58782821086912296</v>
      </c>
      <c r="H213" s="39">
        <f t="shared" si="56"/>
        <v>-1.3139689419427456</v>
      </c>
      <c r="I213" s="40">
        <f t="shared" si="57"/>
        <v>2.9371070466955498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-0.41176470588235292</v>
      </c>
      <c r="G214" s="39">
        <f t="shared" si="55"/>
        <v>0.23617613135219501</v>
      </c>
      <c r="H214" s="39">
        <f t="shared" si="56"/>
        <v>-0.40983505146410321</v>
      </c>
      <c r="I214" s="40">
        <f t="shared" si="57"/>
        <v>0.71118435401123814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-9.3137254901960786E-2</v>
      </c>
      <c r="G215" s="39">
        <f t="shared" si="55"/>
        <v>2.9920618766537781E-2</v>
      </c>
      <c r="H215" s="39">
        <f t="shared" si="56"/>
        <v>-3.6960764358664328E-2</v>
      </c>
      <c r="I215" s="40">
        <f t="shared" si="57"/>
        <v>4.5657414795997137E-2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-0.16666666666666666</v>
      </c>
      <c r="G216" s="39">
        <f t="shared" si="55"/>
        <v>2.1202252527308528E-2</v>
      </c>
      <c r="H216" s="39">
        <f t="shared" si="56"/>
        <v>-1.5589891564197458E-2</v>
      </c>
      <c r="I216" s="40">
        <f t="shared" si="57"/>
        <v>1.1463155561909901E-2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-7.3529411764705885E-2</v>
      </c>
      <c r="G217" s="39">
        <f t="shared" si="55"/>
        <v>1.0855553293981997E-3</v>
      </c>
      <c r="H217" s="39">
        <f t="shared" si="56"/>
        <v>-2.5542478338781222E-4</v>
      </c>
      <c r="I217" s="40">
        <f t="shared" si="57"/>
        <v>6.0099949032426533E-5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0</v>
      </c>
      <c r="G218" s="39">
        <f t="shared" si="55"/>
        <v>0</v>
      </c>
      <c r="H218" s="39">
        <f t="shared" si="56"/>
        <v>0</v>
      </c>
      <c r="I218" s="40">
        <f t="shared" si="57"/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-4.4117647058823525E-2</v>
      </c>
      <c r="G220" s="39">
        <f t="shared" si="55"/>
        <v>3.1362371938394709E-2</v>
      </c>
      <c r="H220" s="39">
        <f t="shared" si="56"/>
        <v>3.9664176275028593E-2</v>
      </c>
      <c r="I220" s="40">
        <f t="shared" si="57"/>
        <v>5.0163517053712602E-2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-3.4313725490196081E-2</v>
      </c>
      <c r="G221" s="39">
        <f t="shared" si="55"/>
        <v>6.106248727864845E-2</v>
      </c>
      <c r="H221" s="39">
        <f t="shared" si="56"/>
        <v>0.10775733049173254</v>
      </c>
      <c r="I221" s="40">
        <f t="shared" si="57"/>
        <v>0.19015999498541034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-4.9019607843137254E-2</v>
      </c>
      <c r="G222" s="39">
        <f t="shared" si="55"/>
        <v>0.20113304837505927</v>
      </c>
      <c r="H222" s="39">
        <f t="shared" si="56"/>
        <v>0.45550719779057536</v>
      </c>
      <c r="I222" s="40">
        <f t="shared" si="57"/>
        <v>1.0315898302904203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-1.4705882352941176E-2</v>
      </c>
      <c r="G223" s="39">
        <f t="shared" si="55"/>
        <v>0.14987448266503828</v>
      </c>
      <c r="H223" s="39">
        <f t="shared" si="56"/>
        <v>0.41435886383863513</v>
      </c>
      <c r="I223" s="40">
        <f t="shared" si="57"/>
        <v>1.1455803882597557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-1.9607843137254902E-2</v>
      </c>
      <c r="G224" s="39">
        <f t="shared" si="55"/>
        <v>0.8359454508446974</v>
      </c>
      <c r="H224" s="39">
        <f t="shared" si="56"/>
        <v>2.7291160306988647</v>
      </c>
      <c r="I224" s="40">
        <f t="shared" si="57"/>
        <v>8.9097611590462922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2.4509803921568627E-2</v>
      </c>
      <c r="G225" s="39">
        <f t="shared" si="55"/>
        <v>1.3895108216296896</v>
      </c>
      <c r="H225" s="39">
        <f t="shared" si="56"/>
        <v>5.2310995637823599</v>
      </c>
      <c r="I225" s="40">
        <f t="shared" si="57"/>
        <v>19.693551298945355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5.8823529411764705E-2</v>
      </c>
      <c r="G226" s="39">
        <f t="shared" si="55"/>
        <v>1.4264875500373153</v>
      </c>
      <c r="H226" s="39">
        <f t="shared" si="56"/>
        <v>6.0835498457473722</v>
      </c>
      <c r="I226" s="40">
        <f t="shared" si="57"/>
        <v>25.94455081274614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7.3529411764705885E-2</v>
      </c>
      <c r="G227" s="39">
        <f t="shared" si="55"/>
        <v>1.3354365967840418</v>
      </c>
      <c r="H227" s="39">
        <f t="shared" si="56"/>
        <v>6.362962608206316</v>
      </c>
      <c r="I227" s="40">
        <f t="shared" si="57"/>
        <v>30.317645368512437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11.429622759574654</v>
      </c>
      <c r="F235" s="62">
        <f>SUM(F204:F234)</f>
        <v>-3.5147058823529407</v>
      </c>
      <c r="G235" s="62">
        <f>SQRT(SUM(G204:G234))</f>
        <v>3.0732127616227114</v>
      </c>
      <c r="H235" s="62">
        <f>(SUM(H204:H234))/(($G$235)^3)</f>
        <v>0.32819739120356961</v>
      </c>
      <c r="I235" s="62">
        <f>(SUM(I204:I234))/(($G$235)^4)</f>
        <v>1.3908230989754893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3" workbookViewId="0">
      <selection activeCell="E113" sqref="E113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167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-1.3699999999999999</v>
      </c>
      <c r="G20" s="58">
        <f t="shared" ref="G20:G29" si="1">2^(-F20)</f>
        <v>2.5847056612749841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-2.1815384615384614</v>
      </c>
      <c r="G21" s="58">
        <f t="shared" si="1"/>
        <v>4.536370458784603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-3.1718749999999996</v>
      </c>
      <c r="G22" s="58">
        <f t="shared" si="1"/>
        <v>9.012172948865933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-4.6437499999999998</v>
      </c>
      <c r="G23" s="58">
        <f t="shared" si="1"/>
        <v>24.998159939145925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-4.9916666666666663</v>
      </c>
      <c r="G24" s="58">
        <f t="shared" si="1"/>
        <v>31.815693562161503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-5.5795454545454541</v>
      </c>
      <c r="G25" s="58">
        <f t="shared" si="1"/>
        <v>47.820107049687834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-6.4008620689655169</v>
      </c>
      <c r="G26" s="58">
        <f t="shared" si="1"/>
        <v>84.498982786116514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-6.8569230769230769</v>
      </c>
      <c r="G27" s="58">
        <f t="shared" si="1"/>
        <v>115.91496918965781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-7.21</v>
      </c>
      <c r="G28" s="58">
        <f t="shared" si="1"/>
        <v>148.05608753987678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-4.8308383233532934</v>
      </c>
      <c r="G29" s="58">
        <f t="shared" si="1"/>
        <v>28.459498280565509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2.2382877901078073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0.76260399723279604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2.679144673001506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92.215568862275461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7.7844311377245505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2</v>
      </c>
      <c r="F85" s="11">
        <f t="shared" si="18"/>
        <v>362.0386719675123</v>
      </c>
      <c r="G85" s="8">
        <f t="shared" si="19"/>
        <v>1.1976047904191617E-2</v>
      </c>
      <c r="H85" s="8">
        <f t="shared" si="20"/>
        <v>1.1976047904191618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2</v>
      </c>
      <c r="F86" s="11">
        <f t="shared" si="18"/>
        <v>256</v>
      </c>
      <c r="G86" s="8">
        <f t="shared" si="19"/>
        <v>1.1976047904191617E-2</v>
      </c>
      <c r="H86" s="8">
        <f t="shared" si="20"/>
        <v>1.1976047904191618</v>
      </c>
      <c r="I86" s="8">
        <f t="shared" si="21"/>
        <v>98.802395209580851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4</v>
      </c>
      <c r="F87" s="11">
        <f t="shared" si="18"/>
        <v>181.01933598375612</v>
      </c>
      <c r="G87" s="8">
        <f t="shared" si="19"/>
        <v>2.3952095808383235E-2</v>
      </c>
      <c r="H87" s="8">
        <f t="shared" si="20"/>
        <v>2.3952095808383236</v>
      </c>
      <c r="I87" s="8">
        <f t="shared" si="21"/>
        <v>97.604790419161688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15</v>
      </c>
      <c r="F88" s="11">
        <f t="shared" si="18"/>
        <v>128</v>
      </c>
      <c r="G88" s="8">
        <f t="shared" si="19"/>
        <v>8.9820359281437126E-2</v>
      </c>
      <c r="H88" s="8">
        <f t="shared" si="20"/>
        <v>8.9820359281437128</v>
      </c>
      <c r="I88" s="8">
        <f t="shared" si="21"/>
        <v>95.209580838323362</v>
      </c>
      <c r="J88" s="27"/>
      <c r="K88" s="26"/>
      <c r="L88" s="26"/>
      <c r="M88" s="46">
        <f t="shared" si="22"/>
        <v>-7.21</v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13</v>
      </c>
      <c r="F89" s="3">
        <f t="shared" si="18"/>
        <v>90.509667991878061</v>
      </c>
      <c r="G89" s="8">
        <f t="shared" si="19"/>
        <v>7.7844311377245512E-2</v>
      </c>
      <c r="H89" s="8">
        <f t="shared" si="20"/>
        <v>7.7844311377245514</v>
      </c>
      <c r="I89" s="8">
        <f t="shared" si="21"/>
        <v>86.227544910179645</v>
      </c>
      <c r="J89" s="28"/>
      <c r="K89" s="26"/>
      <c r="L89" s="26"/>
      <c r="M89" s="46" t="str">
        <f t="shared" si="22"/>
        <v/>
      </c>
      <c r="N89" s="46">
        <f t="shared" si="23"/>
        <v>-6.8569230769230769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29</v>
      </c>
      <c r="F90" s="11">
        <f t="shared" si="18"/>
        <v>64</v>
      </c>
      <c r="G90" s="8">
        <f t="shared" si="19"/>
        <v>0.17365269461077845</v>
      </c>
      <c r="H90" s="8">
        <f t="shared" si="20"/>
        <v>17.365269461077844</v>
      </c>
      <c r="I90" s="8">
        <f t="shared" si="21"/>
        <v>78.443113772455092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-6.4008620689655169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22</v>
      </c>
      <c r="F91" s="10">
        <f t="shared" si="18"/>
        <v>45.254833995939045</v>
      </c>
      <c r="G91" s="8">
        <f t="shared" si="19"/>
        <v>0.1317365269461078</v>
      </c>
      <c r="H91" s="8">
        <f t="shared" si="20"/>
        <v>13.17365269461078</v>
      </c>
      <c r="I91" s="8">
        <f t="shared" si="21"/>
        <v>61.077844311377255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-5.5795454545454541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13</v>
      </c>
      <c r="F92" s="11">
        <f t="shared" si="18"/>
        <v>32</v>
      </c>
      <c r="G92" s="8">
        <f t="shared" si="19"/>
        <v>7.7844311377245512E-2</v>
      </c>
      <c r="H92" s="8">
        <f t="shared" si="20"/>
        <v>7.7844311377245514</v>
      </c>
      <c r="I92" s="8">
        <f t="shared" si="21"/>
        <v>47.904191616766475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12</v>
      </c>
      <c r="F93" s="3">
        <f t="shared" si="18"/>
        <v>22.627416997969519</v>
      </c>
      <c r="G93" s="8">
        <f t="shared" si="19"/>
        <v>7.1856287425149698E-2</v>
      </c>
      <c r="H93" s="8">
        <f t="shared" si="20"/>
        <v>7.1856287425149699</v>
      </c>
      <c r="I93" s="8">
        <f t="shared" si="21"/>
        <v>40.119760479041922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-4.9916666666666663</v>
      </c>
      <c r="R93" s="46">
        <f t="shared" si="27"/>
        <v>-4.6437499999999998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2.3952095808383235E-2</v>
      </c>
      <c r="H94" s="8">
        <f t="shared" si="20"/>
        <v>2.3952095808383236</v>
      </c>
      <c r="I94" s="8">
        <f t="shared" si="21"/>
        <v>32.93413173652695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2.3952095808383235E-2</v>
      </c>
      <c r="H95" s="8">
        <f t="shared" si="20"/>
        <v>2.3952095808383236</v>
      </c>
      <c r="I95" s="8">
        <f t="shared" si="21"/>
        <v>30.538922155688628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8</v>
      </c>
      <c r="F96" s="11">
        <f t="shared" si="18"/>
        <v>8</v>
      </c>
      <c r="G96" s="8">
        <f t="shared" si="19"/>
        <v>4.790419161676647E-2</v>
      </c>
      <c r="H96" s="8">
        <f t="shared" si="20"/>
        <v>4.7904191616766472</v>
      </c>
      <c r="I96" s="8">
        <f t="shared" si="21"/>
        <v>28.143712574850305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-3.1718749999999996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4</v>
      </c>
      <c r="F97" s="10">
        <f t="shared" si="18"/>
        <v>5.6568542494923806</v>
      </c>
      <c r="G97" s="8">
        <f t="shared" si="19"/>
        <v>2.3952095808383235E-2</v>
      </c>
      <c r="H97" s="8">
        <f t="shared" si="20"/>
        <v>2.3952095808383236</v>
      </c>
      <c r="I97" s="8">
        <f t="shared" si="21"/>
        <v>23.353293413173656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13</v>
      </c>
      <c r="F98" s="11">
        <f t="shared" si="18"/>
        <v>4</v>
      </c>
      <c r="G98" s="8">
        <f t="shared" si="19"/>
        <v>7.7844311377245512E-2</v>
      </c>
      <c r="H98" s="8">
        <f t="shared" si="20"/>
        <v>7.7844311377245514</v>
      </c>
      <c r="I98" s="8">
        <f t="shared" si="21"/>
        <v>20.958083832335333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>
        <f t="shared" si="29"/>
        <v>-2.1815384615384614</v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4</v>
      </c>
      <c r="F99" s="10">
        <f t="shared" si="18"/>
        <v>2.8284271247461898</v>
      </c>
      <c r="G99" s="8">
        <f t="shared" si="19"/>
        <v>2.3952095808383235E-2</v>
      </c>
      <c r="H99" s="8">
        <f t="shared" si="20"/>
        <v>2.3952095808383236</v>
      </c>
      <c r="I99" s="8">
        <f t="shared" si="21"/>
        <v>13.17365269461078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5</v>
      </c>
      <c r="F100" s="11">
        <f t="shared" si="18"/>
        <v>2</v>
      </c>
      <c r="G100" s="8">
        <f t="shared" si="19"/>
        <v>2.9940119760479042E-2</v>
      </c>
      <c r="H100" s="8">
        <f t="shared" si="20"/>
        <v>2.9940119760479043</v>
      </c>
      <c r="I100" s="8">
        <f t="shared" si="21"/>
        <v>10.778443113772456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>
        <f t="shared" si="30"/>
        <v>-1.3699999999999999</v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2.9940119760479042E-2</v>
      </c>
      <c r="H101" s="8">
        <f t="shared" si="20"/>
        <v>2.9940119760479043</v>
      </c>
      <c r="I101" s="8">
        <f t="shared" si="21"/>
        <v>7.7844311377245514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1.1976047904191617E-2</v>
      </c>
      <c r="H102" s="8">
        <f t="shared" si="20"/>
        <v>1.1976047904191618</v>
      </c>
      <c r="I102" s="8">
        <f t="shared" si="21"/>
        <v>4.7904191616766472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2</v>
      </c>
      <c r="F103" s="10">
        <f t="shared" si="18"/>
        <v>0.70710678118654746</v>
      </c>
      <c r="G103" s="8">
        <f t="shared" si="19"/>
        <v>1.1976047904191617E-2</v>
      </c>
      <c r="H103" s="8">
        <f t="shared" si="20"/>
        <v>1.1976047904191618</v>
      </c>
      <c r="I103" s="8">
        <f t="shared" si="21"/>
        <v>3.5928143712574854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4</v>
      </c>
      <c r="F104" s="3">
        <f t="shared" si="18"/>
        <v>0.5</v>
      </c>
      <c r="G104" s="8">
        <f t="shared" si="19"/>
        <v>2.3952095808383235E-2</v>
      </c>
      <c r="H104" s="8">
        <f t="shared" si="20"/>
        <v>2.3952095808383236</v>
      </c>
      <c r="I104" s="8">
        <f t="shared" si="21"/>
        <v>2.3952095808383236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167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-7.21</v>
      </c>
      <c r="N123" s="45">
        <f t="shared" si="32"/>
        <v>-6.8569230769230769</v>
      </c>
      <c r="O123" s="45">
        <f t="shared" si="32"/>
        <v>-6.4008620689655169</v>
      </c>
      <c r="P123" s="45">
        <f t="shared" si="32"/>
        <v>-5.5795454545454541</v>
      </c>
      <c r="Q123" s="45">
        <f t="shared" si="32"/>
        <v>-4.9916666666666663</v>
      </c>
      <c r="R123" s="45">
        <f t="shared" si="32"/>
        <v>-4.6437499999999998</v>
      </c>
      <c r="S123" s="45">
        <f t="shared" si="32"/>
        <v>-3.1718749999999996</v>
      </c>
      <c r="T123" s="45">
        <f t="shared" si="32"/>
        <v>-2.1815384615384614</v>
      </c>
      <c r="U123" s="45">
        <f t="shared" si="32"/>
        <v>-1.3699999999999999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-0.10479041916167665</v>
      </c>
      <c r="G207" s="39">
        <f t="shared" si="55"/>
        <v>0.18395003889456557</v>
      </c>
      <c r="H207" s="39">
        <f t="shared" si="56"/>
        <v>-0.72092994285325251</v>
      </c>
      <c r="I207" s="40">
        <f t="shared" si="57"/>
        <v>2.8254410035775677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-9.880239520958084E-2</v>
      </c>
      <c r="G208" s="39">
        <f t="shared" si="55"/>
        <v>0.14000798288682056</v>
      </c>
      <c r="H208" s="39">
        <f t="shared" si="56"/>
        <v>-0.47870992951122487</v>
      </c>
      <c r="I208" s="40">
        <f t="shared" si="57"/>
        <v>1.6367866452150261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-0.18562874251497008</v>
      </c>
      <c r="G209" s="39">
        <f t="shared" si="55"/>
        <v>0.2041079016623428</v>
      </c>
      <c r="H209" s="39">
        <f t="shared" si="56"/>
        <v>-0.59582396443348573</v>
      </c>
      <c r="I209" s="40">
        <f t="shared" si="57"/>
        <v>1.739306483001942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-0.65119760479041922</v>
      </c>
      <c r="G210" s="39">
        <f t="shared" si="55"/>
        <v>0.52565957045713507</v>
      </c>
      <c r="H210" s="39">
        <f t="shared" si="56"/>
        <v>-1.2716554878124706</v>
      </c>
      <c r="I210" s="40">
        <f t="shared" si="57"/>
        <v>3.0763402220134015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-0.52544910179640725</v>
      </c>
      <c r="G211" s="39">
        <f t="shared" si="55"/>
        <v>0.28671473074504294</v>
      </c>
      <c r="H211" s="39">
        <f t="shared" si="56"/>
        <v>-0.55025192337596562</v>
      </c>
      <c r="I211" s="40">
        <f t="shared" si="57"/>
        <v>1.0560224038442936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-1.0853293413173652</v>
      </c>
      <c r="G212" s="39">
        <f t="shared" si="55"/>
        <v>0.34973997646358118</v>
      </c>
      <c r="H212" s="39">
        <f t="shared" si="56"/>
        <v>-0.49633757138843554</v>
      </c>
      <c r="I212" s="40">
        <f t="shared" si="57"/>
        <v>0.70438325999436657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-0.75748502994011979</v>
      </c>
      <c r="G213" s="39">
        <f t="shared" si="55"/>
        <v>0.11129868342486028</v>
      </c>
      <c r="H213" s="39">
        <f t="shared" si="56"/>
        <v>-0.10230148446536558</v>
      </c>
      <c r="I213" s="40">
        <f t="shared" si="57"/>
        <v>9.4031603984632423E-2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-0.40868263473053895</v>
      </c>
      <c r="G214" s="39">
        <f t="shared" si="55"/>
        <v>1.3676973923356985E-2</v>
      </c>
      <c r="H214" s="39">
        <f t="shared" si="56"/>
        <v>-5.7328633211675981E-3</v>
      </c>
      <c r="I214" s="40">
        <f t="shared" si="57"/>
        <v>2.4029966016870167E-3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-0.34131736526946105</v>
      </c>
      <c r="G215" s="39">
        <f t="shared" si="55"/>
        <v>4.6956894772969774E-4</v>
      </c>
      <c r="H215" s="39">
        <f t="shared" si="56"/>
        <v>3.7959166433239051E-5</v>
      </c>
      <c r="I215" s="40">
        <f t="shared" si="57"/>
        <v>3.0685553703516608E-6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-0.10179640718562875</v>
      </c>
      <c r="G216" s="39">
        <f t="shared" si="55"/>
        <v>8.0807942006195232E-3</v>
      </c>
      <c r="H216" s="39">
        <f t="shared" si="56"/>
        <v>4.6936349548508611E-3</v>
      </c>
      <c r="I216" s="40">
        <f t="shared" si="57"/>
        <v>2.7262430576079854E-3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-8.9820359281437126E-2</v>
      </c>
      <c r="G217" s="39">
        <f t="shared" si="55"/>
        <v>2.7981113322854096E-2</v>
      </c>
      <c r="H217" s="39">
        <f t="shared" si="56"/>
        <v>3.0243059609432126E-2</v>
      </c>
      <c r="I217" s="40">
        <f t="shared" si="57"/>
        <v>3.2687857841332324E-2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-0.15568862275449102</v>
      </c>
      <c r="G218" s="39">
        <f t="shared" si="55"/>
        <v>0.11971496069856058</v>
      </c>
      <c r="H218" s="39">
        <f t="shared" si="56"/>
        <v>0.18924999775101795</v>
      </c>
      <c r="I218" s="40">
        <f t="shared" si="57"/>
        <v>0.29917364913933375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-6.5868263473053898E-2</v>
      </c>
      <c r="G219" s="39">
        <f t="shared" si="55"/>
        <v>0.10370989527989809</v>
      </c>
      <c r="H219" s="39">
        <f t="shared" si="56"/>
        <v>0.2158035246093688</v>
      </c>
      <c r="I219" s="40">
        <f t="shared" si="57"/>
        <v>0.44905224432189006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-0.17514970059880242</v>
      </c>
      <c r="G220" s="39">
        <f t="shared" si="55"/>
        <v>0.51849966387279944</v>
      </c>
      <c r="H220" s="39">
        <f t="shared" si="56"/>
        <v>1.338163803168722</v>
      </c>
      <c r="I220" s="40">
        <f t="shared" si="57"/>
        <v>3.4535844261420303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-4.1916167664670663E-2</v>
      </c>
      <c r="G221" s="39">
        <f t="shared" si="55"/>
        <v>0.22734286885370858</v>
      </c>
      <c r="H221" s="39">
        <f t="shared" si="56"/>
        <v>0.7004066229055872</v>
      </c>
      <c r="I221" s="40">
        <f t="shared" si="57"/>
        <v>2.1578395657779921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-3.7425149700598806E-2</v>
      </c>
      <c r="G222" s="39">
        <f t="shared" si="55"/>
        <v>0.3839042843711265</v>
      </c>
      <c r="H222" s="39">
        <f t="shared" si="56"/>
        <v>1.3746991739756507</v>
      </c>
      <c r="I222" s="40">
        <f t="shared" si="57"/>
        <v>4.9225754852541268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-2.2455089820359281E-2</v>
      </c>
      <c r="G223" s="39">
        <f t="shared" si="55"/>
        <v>0.49860004255535689</v>
      </c>
      <c r="H223" s="39">
        <f t="shared" si="56"/>
        <v>2.0347061616854836</v>
      </c>
      <c r="I223" s="40">
        <f t="shared" si="57"/>
        <v>8.3033068813692044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-2.9940119760479044E-3</v>
      </c>
      <c r="G224" s="39">
        <f t="shared" si="55"/>
        <v>0.25130634424793075</v>
      </c>
      <c r="H224" s="39">
        <f t="shared" si="56"/>
        <v>1.1511937326327366</v>
      </c>
      <c r="I224" s="40">
        <f t="shared" si="57"/>
        <v>5.273432368048165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2.9940119760479044E-3</v>
      </c>
      <c r="G225" s="39">
        <f t="shared" si="55"/>
        <v>0.30916069542581442</v>
      </c>
      <c r="H225" s="39">
        <f t="shared" si="56"/>
        <v>1.5707955093940331</v>
      </c>
      <c r="I225" s="40">
        <f t="shared" si="57"/>
        <v>7.9809580222804621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1.7964071856287428E-2</v>
      </c>
      <c r="G226" s="39">
        <f t="shared" si="55"/>
        <v>0.74600614111158803</v>
      </c>
      <c r="H226" s="39">
        <f t="shared" si="56"/>
        <v>4.1633396617724552</v>
      </c>
      <c r="I226" s="40">
        <f t="shared" si="57"/>
        <v>23.234925537556457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28.459498280565509</v>
      </c>
      <c r="F235" s="62">
        <f>SUM(F204:F234)</f>
        <v>-4.8308383233532934</v>
      </c>
      <c r="G235" s="62">
        <f>SQRT(SUM(G204:G234))</f>
        <v>2.2382877901078073</v>
      </c>
      <c r="H235" s="62">
        <f>(SUM(H204:H234))/(($G$235)^3)</f>
        <v>0.76260399723279604</v>
      </c>
      <c r="I235" s="62">
        <f>(SUM(I204:I234))/(($G$235)^4)</f>
        <v>2.679144673001506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63" workbookViewId="0">
      <selection activeCell="E86" sqref="E8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41466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78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-4.9000000000000004</v>
      </c>
      <c r="G20" s="58">
        <f>2^(-F20)</f>
        <v>29.857055729177837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-5.246666666666667</v>
      </c>
      <c r="G21" s="58">
        <f>2^(-F21)</f>
        <v>37.966804317071592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-5.625</v>
      </c>
      <c r="G22" s="58">
        <f t="shared" ref="G22:G29" si="2">2^(-F22)</f>
        <v>49.350746413054097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-5.9750000000000005</v>
      </c>
      <c r="G23" s="58">
        <f t="shared" si="2"/>
        <v>62.900518306896089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-6.12</v>
      </c>
      <c r="G24" s="58">
        <f t="shared" si="2"/>
        <v>69.551031201667726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-6.4</v>
      </c>
      <c r="G25" s="58">
        <f t="shared" si="2"/>
        <v>84.4485062894652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-7.083333333333333</v>
      </c>
      <c r="G26" s="58">
        <f t="shared" si="2"/>
        <v>135.61127607798977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-7.293333333333333</v>
      </c>
      <c r="G27" s="58">
        <f t="shared" si="2"/>
        <v>156.85996064372844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-7.4333333333333336</v>
      </c>
      <c r="G28" s="58">
        <f t="shared" si="2"/>
        <v>172.84479310952838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-6.1964285714285703</v>
      </c>
      <c r="G29" s="58">
        <f t="shared" si="2"/>
        <v>73.334927334444046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1.3150182353046187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1.8565875506542904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8.8030286652057192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98.214285714285722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1.7857142857142856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2</v>
      </c>
      <c r="F86" s="11">
        <f t="shared" si="18"/>
        <v>256</v>
      </c>
      <c r="G86" s="8">
        <f t="shared" si="19"/>
        <v>3.5714285714285712E-2</v>
      </c>
      <c r="H86" s="8">
        <f t="shared" si="20"/>
        <v>3.5714285714285712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3.5714285714285712E-2</v>
      </c>
      <c r="H87" s="8">
        <f t="shared" si="20"/>
        <v>3.5714285714285712</v>
      </c>
      <c r="I87" s="8">
        <f t="shared" si="21"/>
        <v>96.428571428571431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12</v>
      </c>
      <c r="F88" s="11">
        <f t="shared" si="18"/>
        <v>128</v>
      </c>
      <c r="G88" s="8">
        <f t="shared" si="19"/>
        <v>0.21428571428571427</v>
      </c>
      <c r="H88" s="8">
        <f t="shared" si="20"/>
        <v>21.428571428571427</v>
      </c>
      <c r="I88" s="8">
        <f t="shared" si="21"/>
        <v>92.857142857142861</v>
      </c>
      <c r="J88" s="27"/>
      <c r="K88" s="26"/>
      <c r="L88" s="26"/>
      <c r="M88" s="46">
        <f t="shared" si="22"/>
        <v>-7.4333333333333336</v>
      </c>
      <c r="N88" s="46">
        <f t="shared" si="23"/>
        <v>-7.293333333333333</v>
      </c>
      <c r="O88" s="46">
        <f t="shared" si="24"/>
        <v>-7.083333333333333</v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10</v>
      </c>
      <c r="F89" s="3">
        <f t="shared" si="18"/>
        <v>90.509667991878061</v>
      </c>
      <c r="G89" s="8">
        <f t="shared" si="19"/>
        <v>0.17857142857142858</v>
      </c>
      <c r="H89" s="8">
        <f t="shared" si="20"/>
        <v>17.857142857142858</v>
      </c>
      <c r="I89" s="8">
        <f t="shared" si="21"/>
        <v>71.428571428571431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10</v>
      </c>
      <c r="F90" s="11">
        <f>2^(-D90)</f>
        <v>64</v>
      </c>
      <c r="G90" s="8">
        <f t="shared" si="19"/>
        <v>0.17857142857142858</v>
      </c>
      <c r="H90" s="8">
        <f t="shared" si="20"/>
        <v>17.857142857142858</v>
      </c>
      <c r="I90" s="8">
        <f t="shared" si="21"/>
        <v>53.571428571428569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>
        <f t="shared" si="25"/>
        <v>-6.4</v>
      </c>
      <c r="Q90" s="46">
        <f t="shared" si="26"/>
        <v>-6.12</v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0.14285714285714285</v>
      </c>
      <c r="H91" s="8">
        <f t="shared" si="20"/>
        <v>14.285714285714285</v>
      </c>
      <c r="I91" s="8">
        <f t="shared" si="21"/>
        <v>35.714285714285708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>
        <f t="shared" si="27"/>
        <v>-5.9750000000000005</v>
      </c>
      <c r="S91" s="46">
        <f t="shared" si="28"/>
        <v>-5.625</v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6</v>
      </c>
      <c r="F92" s="11">
        <f t="shared" si="18"/>
        <v>32</v>
      </c>
      <c r="G92" s="8">
        <f t="shared" si="19"/>
        <v>0.10714285714285714</v>
      </c>
      <c r="H92" s="8">
        <f t="shared" si="20"/>
        <v>10.714285714285714</v>
      </c>
      <c r="I92" s="8">
        <f t="shared" si="21"/>
        <v>21.428571428571427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>
        <f t="shared" si="29"/>
        <v>-5.246666666666667</v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2</v>
      </c>
      <c r="F93" s="3">
        <f t="shared" si="18"/>
        <v>22.627416997969519</v>
      </c>
      <c r="G93" s="8">
        <f t="shared" si="19"/>
        <v>3.5714285714285712E-2</v>
      </c>
      <c r="H93" s="8">
        <f t="shared" si="20"/>
        <v>3.5714285714285712</v>
      </c>
      <c r="I93" s="8">
        <f t="shared" si="21"/>
        <v>10.714285714285714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>
        <f t="shared" si="30"/>
        <v>-4.9000000000000004</v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0</v>
      </c>
      <c r="F94" s="11">
        <f t="shared" si="18"/>
        <v>16</v>
      </c>
      <c r="G94" s="8">
        <f t="shared" si="19"/>
        <v>0</v>
      </c>
      <c r="H94" s="8">
        <f t="shared" si="20"/>
        <v>0</v>
      </c>
      <c r="I94" s="8">
        <f t="shared" si="21"/>
        <v>7.1428571428571423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2</v>
      </c>
      <c r="F95" s="3">
        <f t="shared" si="18"/>
        <v>11.313708498984759</v>
      </c>
      <c r="G95" s="8">
        <f t="shared" si="19"/>
        <v>3.5714285714285712E-2</v>
      </c>
      <c r="H95" s="8">
        <f t="shared" si="20"/>
        <v>3.5714285714285712</v>
      </c>
      <c r="I95" s="8">
        <f t="shared" si="21"/>
        <v>7.1428571428571423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1</v>
      </c>
      <c r="F96" s="11">
        <f t="shared" si="18"/>
        <v>8</v>
      </c>
      <c r="G96" s="8">
        <f t="shared" si="19"/>
        <v>1.7857142857142856E-2</v>
      </c>
      <c r="H96" s="8">
        <f t="shared" si="20"/>
        <v>1.7857142857142856</v>
      </c>
      <c r="I96" s="8">
        <f t="shared" si="21"/>
        <v>3.5714285714285712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0</v>
      </c>
      <c r="F97" s="10">
        <f t="shared" si="18"/>
        <v>5.6568542494923806</v>
      </c>
      <c r="G97" s="8">
        <f t="shared" si="19"/>
        <v>0</v>
      </c>
      <c r="H97" s="8">
        <f t="shared" si="20"/>
        <v>0</v>
      </c>
      <c r="I97" s="8">
        <f t="shared" si="21"/>
        <v>1.7857142857142856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1.7857142857142856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1.7857142857142856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0</v>
      </c>
      <c r="F100" s="11">
        <f t="shared" si="18"/>
        <v>2</v>
      </c>
      <c r="G100" s="8">
        <f t="shared" si="19"/>
        <v>0</v>
      </c>
      <c r="H100" s="8">
        <f t="shared" si="20"/>
        <v>0</v>
      </c>
      <c r="I100" s="8">
        <f t="shared" si="21"/>
        <v>1.7857142857142856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1.7857142857142856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1</v>
      </c>
      <c r="F102" s="11">
        <f t="shared" si="18"/>
        <v>1</v>
      </c>
      <c r="G102" s="8">
        <f t="shared" si="19"/>
        <v>1.7857142857142856E-2</v>
      </c>
      <c r="H102" s="8">
        <f t="shared" si="20"/>
        <v>1.7857142857142856</v>
      </c>
      <c r="I102" s="8">
        <f t="shared" si="21"/>
        <v>1.7857142857142856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0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0</v>
      </c>
      <c r="F104" s="3">
        <f t="shared" si="18"/>
        <v>0.5</v>
      </c>
      <c r="G104" s="8">
        <f t="shared" si="19"/>
        <v>0</v>
      </c>
      <c r="H104" s="8">
        <f t="shared" si="20"/>
        <v>0</v>
      </c>
      <c r="I104" s="8">
        <f t="shared" si="21"/>
        <v>0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-7.4333333333333336</v>
      </c>
      <c r="N123" s="45">
        <f t="shared" ref="N123:U123" si="32">SUM(N82:N122)</f>
        <v>-7.293333333333333</v>
      </c>
      <c r="O123" s="45">
        <f t="shared" si="32"/>
        <v>-7.083333333333333</v>
      </c>
      <c r="P123" s="45">
        <f t="shared" si="32"/>
        <v>-6.4</v>
      </c>
      <c r="Q123" s="45">
        <f t="shared" si="32"/>
        <v>-6.12</v>
      </c>
      <c r="R123" s="45">
        <f t="shared" si="32"/>
        <v>-5.9750000000000005</v>
      </c>
      <c r="S123" s="45">
        <f t="shared" si="32"/>
        <v>-5.625</v>
      </c>
      <c r="T123" s="45">
        <f t="shared" si="32"/>
        <v>-5.246666666666667</v>
      </c>
      <c r="U123" s="45">
        <f t="shared" si="32"/>
        <v>-4.9000000000000004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-0.29464285714285715</v>
      </c>
      <c r="G208" s="39">
        <f t="shared" si="55"/>
        <v>0.15061270043731795</v>
      </c>
      <c r="H208" s="39">
        <f t="shared" si="56"/>
        <v>-0.30929393839806379</v>
      </c>
      <c r="I208" s="40">
        <f t="shared" si="57"/>
        <v>0.63515719492459566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-0.27678571428571425</v>
      </c>
      <c r="G209" s="39">
        <f t="shared" si="55"/>
        <v>8.6199435131195462E-2</v>
      </c>
      <c r="H209" s="39">
        <f t="shared" si="56"/>
        <v>-0.13391697957882162</v>
      </c>
      <c r="I209" s="40">
        <f t="shared" si="57"/>
        <v>0.20804959327424088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-1.5535714285714284</v>
      </c>
      <c r="G210" s="39">
        <f t="shared" si="55"/>
        <v>0.23785987609329495</v>
      </c>
      <c r="H210" s="39">
        <f t="shared" si="56"/>
        <v>-0.25060236945543601</v>
      </c>
      <c r="I210" s="40">
        <f t="shared" si="57"/>
        <v>0.2640274963905489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-1.2053571428571428</v>
      </c>
      <c r="G211" s="39">
        <f t="shared" si="55"/>
        <v>5.4721665451895274E-2</v>
      </c>
      <c r="H211" s="39">
        <f t="shared" si="56"/>
        <v>-3.0292350518013517E-2</v>
      </c>
      <c r="I211" s="40">
        <f t="shared" si="57"/>
        <v>1.6768979751043231E-2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-1.1160714285714286</v>
      </c>
      <c r="G212" s="39">
        <f t="shared" si="55"/>
        <v>5.1248177842567783E-4</v>
      </c>
      <c r="H212" s="39">
        <f t="shared" si="56"/>
        <v>-2.7454380987090466E-5</v>
      </c>
      <c r="I212" s="40">
        <f t="shared" si="57"/>
        <v>1.4707704100227352E-6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-0.8214285714285714</v>
      </c>
      <c r="G213" s="39">
        <f t="shared" si="55"/>
        <v>2.8471209912536297E-2</v>
      </c>
      <c r="H213" s="39">
        <f t="shared" si="56"/>
        <v>1.2710361568096528E-2</v>
      </c>
      <c r="I213" s="40">
        <f t="shared" si="57"/>
        <v>5.674268557185936E-3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-0.5625</v>
      </c>
      <c r="G214" s="39">
        <f t="shared" si="55"/>
        <v>9.5970754373177605E-2</v>
      </c>
      <c r="H214" s="39">
        <f t="shared" si="56"/>
        <v>9.0829463960328705E-2</v>
      </c>
      <c r="I214" s="40">
        <f t="shared" si="57"/>
        <v>8.5963599819596698E-2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-0.16964285714285712</v>
      </c>
      <c r="G215" s="39">
        <f t="shared" si="55"/>
        <v>7.471984329446052E-2</v>
      </c>
      <c r="H215" s="39">
        <f t="shared" si="56"/>
        <v>0.10807691619377317</v>
      </c>
      <c r="I215" s="40">
        <f t="shared" si="57"/>
        <v>0.15632553949456465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0</v>
      </c>
      <c r="G216" s="39">
        <f t="shared" si="55"/>
        <v>0</v>
      </c>
      <c r="H216" s="39">
        <f t="shared" si="56"/>
        <v>0</v>
      </c>
      <c r="I216" s="40">
        <f t="shared" si="57"/>
        <v>0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-0.13392857142857142</v>
      </c>
      <c r="G217" s="39">
        <f t="shared" si="55"/>
        <v>0.2137504555393584</v>
      </c>
      <c r="H217" s="39">
        <f t="shared" si="56"/>
        <v>0.52292522158735866</v>
      </c>
      <c r="I217" s="40">
        <f t="shared" si="57"/>
        <v>1.2792992028119305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-5.8035714285714281E-2</v>
      </c>
      <c r="G218" s="39">
        <f t="shared" si="55"/>
        <v>0.15502573797376079</v>
      </c>
      <c r="H218" s="39">
        <f t="shared" si="56"/>
        <v>0.45677226367268786</v>
      </c>
      <c r="I218" s="40">
        <f t="shared" si="57"/>
        <v>1.345846848321312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0</v>
      </c>
      <c r="G219" s="39">
        <f t="shared" si="55"/>
        <v>0</v>
      </c>
      <c r="H219" s="39">
        <f t="shared" si="56"/>
        <v>0</v>
      </c>
      <c r="I219" s="40">
        <f t="shared" si="57"/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0</v>
      </c>
      <c r="G222" s="39">
        <f t="shared" si="55"/>
        <v>0</v>
      </c>
      <c r="H222" s="39">
        <f t="shared" si="56"/>
        <v>0</v>
      </c>
      <c r="I222" s="40">
        <f t="shared" si="57"/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-4.464285714285714E-3</v>
      </c>
      <c r="G224" s="39">
        <f t="shared" si="55"/>
        <v>0.63142879919825046</v>
      </c>
      <c r="H224" s="39">
        <f t="shared" si="56"/>
        <v>3.7547462523753099</v>
      </c>
      <c r="I224" s="40">
        <f t="shared" si="57"/>
        <v>22.327330393588891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0</v>
      </c>
      <c r="G226" s="39">
        <f t="shared" si="55"/>
        <v>0</v>
      </c>
      <c r="H226" s="39">
        <f t="shared" si="56"/>
        <v>0</v>
      </c>
      <c r="I226" s="40">
        <f t="shared" si="57"/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73.334927334444046</v>
      </c>
      <c r="F235" s="62">
        <f>SUM(F204:F234)</f>
        <v>-6.1964285714285703</v>
      </c>
      <c r="G235" s="62">
        <f>SQRT(SUM(G204:G234))</f>
        <v>1.3150182353046187</v>
      </c>
      <c r="H235" s="62">
        <f>(SUM(H204:H234))/(($G$235)^3)</f>
        <v>1.8565875506542904</v>
      </c>
      <c r="I235" s="62">
        <f>(SUM(I204:I234))/(($G$235)^4)</f>
        <v>8.8030286652057192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2013-10-28T11:59:28Z</dcterms:modified>
</cp:coreProperties>
</file>