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tabRatio="748" activeTab="1"/>
  </bookViews>
  <sheets>
    <sheet name="Scheda Generale" sheetId="18" r:id="rId1"/>
    <sheet name="Curve Granulometrica generale" sheetId="14" r:id="rId2"/>
    <sheet name="Valle" sheetId="17" r:id="rId3"/>
    <sheet name="Curve Granulometrica (valle)" sheetId="20" r:id="rId4"/>
    <sheet name="Centrale" sheetId="15" r:id="rId5"/>
    <sheet name="Curve Granulometrica (centrale)" sheetId="21" r:id="rId6"/>
    <sheet name="Monte" sheetId="13" r:id="rId7"/>
    <sheet name="Curve Granulometrica (monte)" sheetId="22" r:id="rId8"/>
  </sheets>
  <externalReferences>
    <externalReference r:id="rId9"/>
    <externalReference r:id="rId10"/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7" i="18" l="1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E83" i="18"/>
  <c r="E84" i="18"/>
  <c r="E85" i="18"/>
  <c r="E86" i="18"/>
  <c r="J122" i="13"/>
  <c r="E12" i="13"/>
  <c r="J122" i="17"/>
  <c r="E12" i="17"/>
  <c r="J122" i="15"/>
  <c r="E12" i="15"/>
  <c r="E82" i="18"/>
  <c r="J122" i="18"/>
  <c r="E12" i="18"/>
  <c r="G125" i="18"/>
  <c r="D239" i="18"/>
  <c r="F239" i="18"/>
  <c r="F270" i="18"/>
  <c r="I239" i="18"/>
  <c r="G239" i="18"/>
  <c r="G270" i="18"/>
  <c r="I270" i="18"/>
  <c r="H239" i="18"/>
  <c r="H270" i="18"/>
  <c r="E270" i="18"/>
  <c r="G155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69" i="18"/>
  <c r="I269" i="18"/>
  <c r="H269" i="18"/>
  <c r="G269" i="18"/>
  <c r="F269" i="18"/>
  <c r="G154" i="18"/>
  <c r="D268" i="18"/>
  <c r="I268" i="18"/>
  <c r="H268" i="18"/>
  <c r="G268" i="18"/>
  <c r="F268" i="18"/>
  <c r="G153" i="18"/>
  <c r="D267" i="18"/>
  <c r="I267" i="18"/>
  <c r="H267" i="18"/>
  <c r="G267" i="18"/>
  <c r="F267" i="18"/>
  <c r="G152" i="18"/>
  <c r="D266" i="18"/>
  <c r="I266" i="18"/>
  <c r="H266" i="18"/>
  <c r="G266" i="18"/>
  <c r="F266" i="18"/>
  <c r="G151" i="18"/>
  <c r="D265" i="18"/>
  <c r="I265" i="18"/>
  <c r="H265" i="18"/>
  <c r="G265" i="18"/>
  <c r="F265" i="18"/>
  <c r="G150" i="18"/>
  <c r="D264" i="18"/>
  <c r="I264" i="18"/>
  <c r="H264" i="18"/>
  <c r="G264" i="18"/>
  <c r="F264" i="18"/>
  <c r="G149" i="18"/>
  <c r="D263" i="18"/>
  <c r="I263" i="18"/>
  <c r="H263" i="18"/>
  <c r="G263" i="18"/>
  <c r="F263" i="18"/>
  <c r="G148" i="18"/>
  <c r="D262" i="18"/>
  <c r="I262" i="18"/>
  <c r="H262" i="18"/>
  <c r="G262" i="18"/>
  <c r="F262" i="18"/>
  <c r="G147" i="18"/>
  <c r="D261" i="18"/>
  <c r="I261" i="18"/>
  <c r="H261" i="18"/>
  <c r="G261" i="18"/>
  <c r="F261" i="18"/>
  <c r="G146" i="18"/>
  <c r="D260" i="18"/>
  <c r="I260" i="18"/>
  <c r="H260" i="18"/>
  <c r="G260" i="18"/>
  <c r="F260" i="18"/>
  <c r="G145" i="18"/>
  <c r="D259" i="18"/>
  <c r="I259" i="18"/>
  <c r="H259" i="18"/>
  <c r="G259" i="18"/>
  <c r="F259" i="18"/>
  <c r="G144" i="18"/>
  <c r="D258" i="18"/>
  <c r="I258" i="18"/>
  <c r="H258" i="18"/>
  <c r="G258" i="18"/>
  <c r="F258" i="18"/>
  <c r="G143" i="18"/>
  <c r="D257" i="18"/>
  <c r="I257" i="18"/>
  <c r="H257" i="18"/>
  <c r="G257" i="18"/>
  <c r="F257" i="18"/>
  <c r="G142" i="18"/>
  <c r="D256" i="18"/>
  <c r="I256" i="18"/>
  <c r="H256" i="18"/>
  <c r="G256" i="18"/>
  <c r="F256" i="18"/>
  <c r="G141" i="18"/>
  <c r="D255" i="18"/>
  <c r="I255" i="18"/>
  <c r="H255" i="18"/>
  <c r="G255" i="18"/>
  <c r="F255" i="18"/>
  <c r="G140" i="18"/>
  <c r="D254" i="18"/>
  <c r="I254" i="18"/>
  <c r="H254" i="18"/>
  <c r="G254" i="18"/>
  <c r="F254" i="18"/>
  <c r="G139" i="18"/>
  <c r="D253" i="18"/>
  <c r="I253" i="18"/>
  <c r="H253" i="18"/>
  <c r="G253" i="18"/>
  <c r="F253" i="18"/>
  <c r="G138" i="18"/>
  <c r="D252" i="18"/>
  <c r="I252" i="18"/>
  <c r="H252" i="18"/>
  <c r="G252" i="18"/>
  <c r="F252" i="18"/>
  <c r="G137" i="18"/>
  <c r="D251" i="18"/>
  <c r="I251" i="18"/>
  <c r="H251" i="18"/>
  <c r="G251" i="18"/>
  <c r="F251" i="18"/>
  <c r="G136" i="18"/>
  <c r="D250" i="18"/>
  <c r="I250" i="18"/>
  <c r="H250" i="18"/>
  <c r="G250" i="18"/>
  <c r="F250" i="18"/>
  <c r="G135" i="18"/>
  <c r="D249" i="18"/>
  <c r="I249" i="18"/>
  <c r="H249" i="18"/>
  <c r="G249" i="18"/>
  <c r="F249" i="18"/>
  <c r="G134" i="18"/>
  <c r="D248" i="18"/>
  <c r="I248" i="18"/>
  <c r="H248" i="18"/>
  <c r="G248" i="18"/>
  <c r="F248" i="18"/>
  <c r="G133" i="18"/>
  <c r="D247" i="18"/>
  <c r="I247" i="18"/>
  <c r="H247" i="18"/>
  <c r="G247" i="18"/>
  <c r="F247" i="18"/>
  <c r="G132" i="18"/>
  <c r="D246" i="18"/>
  <c r="I246" i="18"/>
  <c r="H246" i="18"/>
  <c r="G246" i="18"/>
  <c r="F246" i="18"/>
  <c r="G131" i="18"/>
  <c r="D245" i="18"/>
  <c r="I245" i="18"/>
  <c r="H245" i="18"/>
  <c r="G245" i="18"/>
  <c r="F245" i="18"/>
  <c r="G130" i="18"/>
  <c r="D244" i="18"/>
  <c r="I244" i="18"/>
  <c r="H244" i="18"/>
  <c r="G244" i="18"/>
  <c r="F244" i="18"/>
  <c r="G129" i="18"/>
  <c r="D243" i="18"/>
  <c r="I243" i="18"/>
  <c r="H243" i="18"/>
  <c r="G243" i="18"/>
  <c r="F243" i="18"/>
  <c r="G128" i="18"/>
  <c r="D242" i="18"/>
  <c r="I242" i="18"/>
  <c r="H242" i="18"/>
  <c r="G242" i="18"/>
  <c r="F242" i="18"/>
  <c r="G127" i="18"/>
  <c r="D241" i="18"/>
  <c r="I241" i="18"/>
  <c r="H241" i="18"/>
  <c r="G241" i="18"/>
  <c r="F241" i="18"/>
  <c r="G126" i="18"/>
  <c r="D240" i="18"/>
  <c r="I240" i="18"/>
  <c r="H240" i="18"/>
  <c r="G240" i="18"/>
  <c r="F240" i="18"/>
  <c r="G82" i="18"/>
  <c r="D204" i="18"/>
  <c r="F204" i="18"/>
  <c r="C205" i="18"/>
  <c r="D205" i="18"/>
  <c r="G83" i="18"/>
  <c r="F205" i="18"/>
  <c r="C206" i="18"/>
  <c r="D206" i="18"/>
  <c r="G84" i="18"/>
  <c r="F206" i="18"/>
  <c r="C207" i="18"/>
  <c r="D207" i="18"/>
  <c r="G85" i="18"/>
  <c r="F207" i="18"/>
  <c r="C208" i="18"/>
  <c r="D208" i="18"/>
  <c r="G86" i="18"/>
  <c r="F208" i="18"/>
  <c r="C209" i="18"/>
  <c r="D209" i="18"/>
  <c r="G87" i="18"/>
  <c r="F209" i="18"/>
  <c r="C210" i="18"/>
  <c r="D210" i="18"/>
  <c r="G88" i="18"/>
  <c r="F210" i="18"/>
  <c r="C211" i="18"/>
  <c r="D211" i="18"/>
  <c r="G89" i="18"/>
  <c r="F211" i="18"/>
  <c r="C212" i="18"/>
  <c r="D212" i="18"/>
  <c r="G90" i="18"/>
  <c r="F212" i="18"/>
  <c r="C213" i="18"/>
  <c r="D213" i="18"/>
  <c r="G91" i="18"/>
  <c r="F213" i="18"/>
  <c r="C214" i="18"/>
  <c r="D214" i="18"/>
  <c r="G92" i="18"/>
  <c r="F214" i="18"/>
  <c r="C215" i="18"/>
  <c r="D215" i="18"/>
  <c r="G93" i="18"/>
  <c r="F215" i="18"/>
  <c r="C216" i="18"/>
  <c r="D216" i="18"/>
  <c r="G94" i="18"/>
  <c r="F216" i="18"/>
  <c r="C217" i="18"/>
  <c r="D217" i="18"/>
  <c r="G95" i="18"/>
  <c r="F217" i="18"/>
  <c r="C218" i="18"/>
  <c r="D218" i="18"/>
  <c r="G96" i="18"/>
  <c r="F218" i="18"/>
  <c r="C219" i="18"/>
  <c r="D219" i="18"/>
  <c r="G97" i="18"/>
  <c r="F219" i="18"/>
  <c r="C220" i="18"/>
  <c r="D220" i="18"/>
  <c r="G98" i="18"/>
  <c r="F220" i="18"/>
  <c r="C221" i="18"/>
  <c r="D221" i="18"/>
  <c r="G99" i="18"/>
  <c r="F221" i="18"/>
  <c r="C222" i="18"/>
  <c r="D222" i="18"/>
  <c r="G100" i="18"/>
  <c r="F222" i="18"/>
  <c r="C223" i="18"/>
  <c r="D223" i="18"/>
  <c r="G101" i="18"/>
  <c r="F223" i="18"/>
  <c r="C224" i="18"/>
  <c r="D224" i="18"/>
  <c r="G102" i="18"/>
  <c r="F224" i="18"/>
  <c r="C225" i="18"/>
  <c r="D225" i="18"/>
  <c r="G103" i="18"/>
  <c r="F225" i="18"/>
  <c r="C226" i="18"/>
  <c r="D226" i="18"/>
  <c r="G104" i="18"/>
  <c r="F226" i="18"/>
  <c r="C227" i="18"/>
  <c r="D227" i="18"/>
  <c r="G105" i="18"/>
  <c r="F227" i="18"/>
  <c r="C228" i="18"/>
  <c r="D228" i="18"/>
  <c r="G106" i="18"/>
  <c r="F228" i="18"/>
  <c r="C229" i="18"/>
  <c r="D229" i="18"/>
  <c r="G107" i="18"/>
  <c r="F229" i="18"/>
  <c r="C230" i="18"/>
  <c r="D230" i="18"/>
  <c r="G108" i="18"/>
  <c r="F230" i="18"/>
  <c r="C231" i="18"/>
  <c r="D231" i="18"/>
  <c r="G109" i="18"/>
  <c r="F231" i="18"/>
  <c r="C232" i="18"/>
  <c r="D232" i="18"/>
  <c r="G110" i="18"/>
  <c r="F232" i="18"/>
  <c r="C233" i="18"/>
  <c r="D233" i="18"/>
  <c r="G111" i="18"/>
  <c r="F233" i="18"/>
  <c r="C234" i="18"/>
  <c r="D234" i="18"/>
  <c r="G112" i="18"/>
  <c r="F234" i="18"/>
  <c r="F235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I235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E235" i="18"/>
  <c r="H82" i="18"/>
  <c r="H125" i="18"/>
  <c r="H39" i="18"/>
  <c r="G39" i="18"/>
  <c r="D169" i="18"/>
  <c r="F169" i="18"/>
  <c r="F200" i="18"/>
  <c r="I169" i="18"/>
  <c r="G169" i="18"/>
  <c r="G200" i="18"/>
  <c r="I200" i="18"/>
  <c r="H169" i="18"/>
  <c r="H200" i="18"/>
  <c r="E200" i="18"/>
  <c r="H112" i="18"/>
  <c r="H155" i="18"/>
  <c r="H69" i="18"/>
  <c r="G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D199" i="18"/>
  <c r="I199" i="18"/>
  <c r="H199" i="18"/>
  <c r="G199" i="18"/>
  <c r="F199" i="18"/>
  <c r="H111" i="18"/>
  <c r="H154" i="18"/>
  <c r="H68" i="18"/>
  <c r="G68" i="18"/>
  <c r="D198" i="18"/>
  <c r="I198" i="18"/>
  <c r="H198" i="18"/>
  <c r="G198" i="18"/>
  <c r="F198" i="18"/>
  <c r="H110" i="18"/>
  <c r="H153" i="18"/>
  <c r="H67" i="18"/>
  <c r="G67" i="18"/>
  <c r="D197" i="18"/>
  <c r="I197" i="18"/>
  <c r="H197" i="18"/>
  <c r="G197" i="18"/>
  <c r="F197" i="18"/>
  <c r="H109" i="18"/>
  <c r="H152" i="18"/>
  <c r="H66" i="18"/>
  <c r="G66" i="18"/>
  <c r="D196" i="18"/>
  <c r="I196" i="18"/>
  <c r="H196" i="18"/>
  <c r="G196" i="18"/>
  <c r="F196" i="18"/>
  <c r="H108" i="18"/>
  <c r="H151" i="18"/>
  <c r="H65" i="18"/>
  <c r="G65" i="18"/>
  <c r="D195" i="18"/>
  <c r="I195" i="18"/>
  <c r="H195" i="18"/>
  <c r="G195" i="18"/>
  <c r="F195" i="18"/>
  <c r="H107" i="18"/>
  <c r="H150" i="18"/>
  <c r="H64" i="18"/>
  <c r="G64" i="18"/>
  <c r="D194" i="18"/>
  <c r="I194" i="18"/>
  <c r="H194" i="18"/>
  <c r="G194" i="18"/>
  <c r="F194" i="18"/>
  <c r="H106" i="18"/>
  <c r="H149" i="18"/>
  <c r="H63" i="18"/>
  <c r="G63" i="18"/>
  <c r="D193" i="18"/>
  <c r="I193" i="18"/>
  <c r="H193" i="18"/>
  <c r="G193" i="18"/>
  <c r="F193" i="18"/>
  <c r="H105" i="18"/>
  <c r="H148" i="18"/>
  <c r="H62" i="18"/>
  <c r="G62" i="18"/>
  <c r="D192" i="18"/>
  <c r="I192" i="18"/>
  <c r="H192" i="18"/>
  <c r="G192" i="18"/>
  <c r="F192" i="18"/>
  <c r="H104" i="18"/>
  <c r="H147" i="18"/>
  <c r="H61" i="18"/>
  <c r="G61" i="18"/>
  <c r="D191" i="18"/>
  <c r="I191" i="18"/>
  <c r="H191" i="18"/>
  <c r="G191" i="18"/>
  <c r="F191" i="18"/>
  <c r="H103" i="18"/>
  <c r="H146" i="18"/>
  <c r="H60" i="18"/>
  <c r="G60" i="18"/>
  <c r="D190" i="18"/>
  <c r="I190" i="18"/>
  <c r="H190" i="18"/>
  <c r="G190" i="18"/>
  <c r="F190" i="18"/>
  <c r="H102" i="18"/>
  <c r="H145" i="18"/>
  <c r="H59" i="18"/>
  <c r="G59" i="18"/>
  <c r="D189" i="18"/>
  <c r="I189" i="18"/>
  <c r="H189" i="18"/>
  <c r="G189" i="18"/>
  <c r="F189" i="18"/>
  <c r="H101" i="18"/>
  <c r="H144" i="18"/>
  <c r="H58" i="18"/>
  <c r="G58" i="18"/>
  <c r="D188" i="18"/>
  <c r="I188" i="18"/>
  <c r="H188" i="18"/>
  <c r="G188" i="18"/>
  <c r="F188" i="18"/>
  <c r="H100" i="18"/>
  <c r="H143" i="18"/>
  <c r="H57" i="18"/>
  <c r="G57" i="18"/>
  <c r="D187" i="18"/>
  <c r="I187" i="18"/>
  <c r="H187" i="18"/>
  <c r="G187" i="18"/>
  <c r="F187" i="18"/>
  <c r="H99" i="18"/>
  <c r="H142" i="18"/>
  <c r="H56" i="18"/>
  <c r="G56" i="18"/>
  <c r="D186" i="18"/>
  <c r="I186" i="18"/>
  <c r="H186" i="18"/>
  <c r="G186" i="18"/>
  <c r="F186" i="18"/>
  <c r="H98" i="18"/>
  <c r="H141" i="18"/>
  <c r="H55" i="18"/>
  <c r="G55" i="18"/>
  <c r="D185" i="18"/>
  <c r="I185" i="18"/>
  <c r="H185" i="18"/>
  <c r="G185" i="18"/>
  <c r="F185" i="18"/>
  <c r="H97" i="18"/>
  <c r="H140" i="18"/>
  <c r="H54" i="18"/>
  <c r="G54" i="18"/>
  <c r="D184" i="18"/>
  <c r="I184" i="18"/>
  <c r="H184" i="18"/>
  <c r="G184" i="18"/>
  <c r="F184" i="18"/>
  <c r="H96" i="18"/>
  <c r="H139" i="18"/>
  <c r="H53" i="18"/>
  <c r="G53" i="18"/>
  <c r="D183" i="18"/>
  <c r="I183" i="18"/>
  <c r="H183" i="18"/>
  <c r="G183" i="18"/>
  <c r="F183" i="18"/>
  <c r="H95" i="18"/>
  <c r="H138" i="18"/>
  <c r="H52" i="18"/>
  <c r="G52" i="18"/>
  <c r="D182" i="18"/>
  <c r="I182" i="18"/>
  <c r="H182" i="18"/>
  <c r="G182" i="18"/>
  <c r="F182" i="18"/>
  <c r="H94" i="18"/>
  <c r="H137" i="18"/>
  <c r="H51" i="18"/>
  <c r="G51" i="18"/>
  <c r="D181" i="18"/>
  <c r="I181" i="18"/>
  <c r="H181" i="18"/>
  <c r="G181" i="18"/>
  <c r="F181" i="18"/>
  <c r="H93" i="18"/>
  <c r="H136" i="18"/>
  <c r="H50" i="18"/>
  <c r="G50" i="18"/>
  <c r="D180" i="18"/>
  <c r="I180" i="18"/>
  <c r="H180" i="18"/>
  <c r="G180" i="18"/>
  <c r="F180" i="18"/>
  <c r="H92" i="18"/>
  <c r="H135" i="18"/>
  <c r="H49" i="18"/>
  <c r="G49" i="18"/>
  <c r="D179" i="18"/>
  <c r="I179" i="18"/>
  <c r="H179" i="18"/>
  <c r="G179" i="18"/>
  <c r="F179" i="18"/>
  <c r="H91" i="18"/>
  <c r="H134" i="18"/>
  <c r="H48" i="18"/>
  <c r="G48" i="18"/>
  <c r="D178" i="18"/>
  <c r="I178" i="18"/>
  <c r="H178" i="18"/>
  <c r="G178" i="18"/>
  <c r="F178" i="18"/>
  <c r="H90" i="18"/>
  <c r="H133" i="18"/>
  <c r="H47" i="18"/>
  <c r="G47" i="18"/>
  <c r="D177" i="18"/>
  <c r="I177" i="18"/>
  <c r="H177" i="18"/>
  <c r="G177" i="18"/>
  <c r="F177" i="18"/>
  <c r="H89" i="18"/>
  <c r="H132" i="18"/>
  <c r="H46" i="18"/>
  <c r="G46" i="18"/>
  <c r="D176" i="18"/>
  <c r="I176" i="18"/>
  <c r="H176" i="18"/>
  <c r="G176" i="18"/>
  <c r="F176" i="18"/>
  <c r="H88" i="18"/>
  <c r="H131" i="18"/>
  <c r="H45" i="18"/>
  <c r="G45" i="18"/>
  <c r="D175" i="18"/>
  <c r="I175" i="18"/>
  <c r="H175" i="18"/>
  <c r="G175" i="18"/>
  <c r="F175" i="18"/>
  <c r="H87" i="18"/>
  <c r="H130" i="18"/>
  <c r="H44" i="18"/>
  <c r="G44" i="18"/>
  <c r="D174" i="18"/>
  <c r="I174" i="18"/>
  <c r="H174" i="18"/>
  <c r="G174" i="18"/>
  <c r="F174" i="18"/>
  <c r="H86" i="18"/>
  <c r="H129" i="18"/>
  <c r="H43" i="18"/>
  <c r="G43" i="18"/>
  <c r="D173" i="18"/>
  <c r="I173" i="18"/>
  <c r="H173" i="18"/>
  <c r="G173" i="18"/>
  <c r="F173" i="18"/>
  <c r="H85" i="18"/>
  <c r="H128" i="18"/>
  <c r="H42" i="18"/>
  <c r="G42" i="18"/>
  <c r="D172" i="18"/>
  <c r="I172" i="18"/>
  <c r="H172" i="18"/>
  <c r="G172" i="18"/>
  <c r="F172" i="18"/>
  <c r="H84" i="18"/>
  <c r="H127" i="18"/>
  <c r="H41" i="18"/>
  <c r="G41" i="18"/>
  <c r="D171" i="18"/>
  <c r="I171" i="18"/>
  <c r="H171" i="18"/>
  <c r="G171" i="18"/>
  <c r="F171" i="18"/>
  <c r="H83" i="18"/>
  <c r="H126" i="18"/>
  <c r="H40" i="18"/>
  <c r="G40" i="18"/>
  <c r="D170" i="18"/>
  <c r="I170" i="18"/>
  <c r="H170" i="18"/>
  <c r="G170" i="18"/>
  <c r="F170" i="18"/>
  <c r="E167" i="18"/>
  <c r="G165" i="18"/>
  <c r="H165" i="18"/>
  <c r="I165" i="18"/>
  <c r="G164" i="18"/>
  <c r="H164" i="18"/>
  <c r="I164" i="18"/>
  <c r="G163" i="18"/>
  <c r="H163" i="18"/>
  <c r="I163" i="18"/>
  <c r="G162" i="18"/>
  <c r="H162" i="18"/>
  <c r="I162" i="18"/>
  <c r="G161" i="18"/>
  <c r="H161" i="18"/>
  <c r="I161" i="18"/>
  <c r="G160" i="18"/>
  <c r="H160" i="18"/>
  <c r="I160" i="18"/>
  <c r="G159" i="18"/>
  <c r="H159" i="18"/>
  <c r="I159" i="18"/>
  <c r="G158" i="18"/>
  <c r="H158" i="18"/>
  <c r="I158" i="18"/>
  <c r="G157" i="18"/>
  <c r="H157" i="18"/>
  <c r="I157" i="18"/>
  <c r="G156" i="18"/>
  <c r="H156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U125" i="18"/>
  <c r="U166" i="18"/>
  <c r="T125" i="18"/>
  <c r="T166" i="18"/>
  <c r="S125" i="18"/>
  <c r="S166" i="18"/>
  <c r="R125" i="18"/>
  <c r="R166" i="18"/>
  <c r="Q125" i="18"/>
  <c r="Q166" i="18"/>
  <c r="P125" i="18"/>
  <c r="P166" i="18"/>
  <c r="O125" i="18"/>
  <c r="O166" i="18"/>
  <c r="N125" i="18"/>
  <c r="N166" i="18"/>
  <c r="M125" i="18"/>
  <c r="M166" i="18"/>
  <c r="U165" i="18"/>
  <c r="T165" i="18"/>
  <c r="S165" i="18"/>
  <c r="R165" i="18"/>
  <c r="Q165" i="18"/>
  <c r="P165" i="18"/>
  <c r="O165" i="18"/>
  <c r="N165" i="18"/>
  <c r="M165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F165" i="18"/>
  <c r="U164" i="18"/>
  <c r="T164" i="18"/>
  <c r="S164" i="18"/>
  <c r="R164" i="18"/>
  <c r="Q164" i="18"/>
  <c r="P164" i="18"/>
  <c r="O164" i="18"/>
  <c r="N164" i="18"/>
  <c r="M164" i="18"/>
  <c r="F164" i="18"/>
  <c r="U163" i="18"/>
  <c r="T163" i="18"/>
  <c r="S163" i="18"/>
  <c r="R163" i="18"/>
  <c r="Q163" i="18"/>
  <c r="P163" i="18"/>
  <c r="O163" i="18"/>
  <c r="N163" i="18"/>
  <c r="M163" i="18"/>
  <c r="F163" i="18"/>
  <c r="U162" i="18"/>
  <c r="T162" i="18"/>
  <c r="S162" i="18"/>
  <c r="R162" i="18"/>
  <c r="Q162" i="18"/>
  <c r="P162" i="18"/>
  <c r="O162" i="18"/>
  <c r="N162" i="18"/>
  <c r="M162" i="18"/>
  <c r="F162" i="18"/>
  <c r="U161" i="18"/>
  <c r="T161" i="18"/>
  <c r="S161" i="18"/>
  <c r="R161" i="18"/>
  <c r="Q161" i="18"/>
  <c r="P161" i="18"/>
  <c r="O161" i="18"/>
  <c r="N161" i="18"/>
  <c r="M161" i="18"/>
  <c r="F161" i="18"/>
  <c r="U160" i="18"/>
  <c r="T160" i="18"/>
  <c r="S160" i="18"/>
  <c r="R160" i="18"/>
  <c r="Q160" i="18"/>
  <c r="P160" i="18"/>
  <c r="O160" i="18"/>
  <c r="N160" i="18"/>
  <c r="M160" i="18"/>
  <c r="F160" i="18"/>
  <c r="U159" i="18"/>
  <c r="T159" i="18"/>
  <c r="S159" i="18"/>
  <c r="R159" i="18"/>
  <c r="Q159" i="18"/>
  <c r="P159" i="18"/>
  <c r="O159" i="18"/>
  <c r="N159" i="18"/>
  <c r="M159" i="18"/>
  <c r="F159" i="18"/>
  <c r="U158" i="18"/>
  <c r="T158" i="18"/>
  <c r="S158" i="18"/>
  <c r="R158" i="18"/>
  <c r="Q158" i="18"/>
  <c r="P158" i="18"/>
  <c r="O158" i="18"/>
  <c r="N158" i="18"/>
  <c r="M158" i="18"/>
  <c r="F158" i="18"/>
  <c r="U157" i="18"/>
  <c r="T157" i="18"/>
  <c r="S157" i="18"/>
  <c r="R157" i="18"/>
  <c r="Q157" i="18"/>
  <c r="P157" i="18"/>
  <c r="O157" i="18"/>
  <c r="N157" i="18"/>
  <c r="M157" i="18"/>
  <c r="F157" i="18"/>
  <c r="U156" i="18"/>
  <c r="T156" i="18"/>
  <c r="S156" i="18"/>
  <c r="R156" i="18"/>
  <c r="Q156" i="18"/>
  <c r="P156" i="18"/>
  <c r="O156" i="18"/>
  <c r="N156" i="18"/>
  <c r="M156" i="18"/>
  <c r="F156" i="18"/>
  <c r="U155" i="18"/>
  <c r="T155" i="18"/>
  <c r="S155" i="18"/>
  <c r="R155" i="18"/>
  <c r="Q155" i="18"/>
  <c r="P155" i="18"/>
  <c r="O155" i="18"/>
  <c r="N155" i="18"/>
  <c r="M155" i="18"/>
  <c r="F155" i="18"/>
  <c r="U154" i="18"/>
  <c r="T154" i="18"/>
  <c r="S154" i="18"/>
  <c r="R154" i="18"/>
  <c r="Q154" i="18"/>
  <c r="P154" i="18"/>
  <c r="O154" i="18"/>
  <c r="N154" i="18"/>
  <c r="M154" i="18"/>
  <c r="F154" i="18"/>
  <c r="U153" i="18"/>
  <c r="T153" i="18"/>
  <c r="S153" i="18"/>
  <c r="R153" i="18"/>
  <c r="Q153" i="18"/>
  <c r="P153" i="18"/>
  <c r="O153" i="18"/>
  <c r="N153" i="18"/>
  <c r="M153" i="18"/>
  <c r="F153" i="18"/>
  <c r="U152" i="18"/>
  <c r="T152" i="18"/>
  <c r="S152" i="18"/>
  <c r="R152" i="18"/>
  <c r="Q152" i="18"/>
  <c r="P152" i="18"/>
  <c r="O152" i="18"/>
  <c r="N152" i="18"/>
  <c r="M152" i="18"/>
  <c r="F152" i="18"/>
  <c r="U151" i="18"/>
  <c r="T151" i="18"/>
  <c r="S151" i="18"/>
  <c r="R151" i="18"/>
  <c r="Q151" i="18"/>
  <c r="P151" i="18"/>
  <c r="O151" i="18"/>
  <c r="N151" i="18"/>
  <c r="M151" i="18"/>
  <c r="F151" i="18"/>
  <c r="U150" i="18"/>
  <c r="T150" i="18"/>
  <c r="S150" i="18"/>
  <c r="R150" i="18"/>
  <c r="Q150" i="18"/>
  <c r="P150" i="18"/>
  <c r="O150" i="18"/>
  <c r="N150" i="18"/>
  <c r="M150" i="18"/>
  <c r="F150" i="18"/>
  <c r="U149" i="18"/>
  <c r="T149" i="18"/>
  <c r="S149" i="18"/>
  <c r="R149" i="18"/>
  <c r="Q149" i="18"/>
  <c r="P149" i="18"/>
  <c r="O149" i="18"/>
  <c r="N149" i="18"/>
  <c r="M149" i="18"/>
  <c r="F149" i="18"/>
  <c r="U148" i="18"/>
  <c r="T148" i="18"/>
  <c r="S148" i="18"/>
  <c r="R148" i="18"/>
  <c r="Q148" i="18"/>
  <c r="P148" i="18"/>
  <c r="O148" i="18"/>
  <c r="N148" i="18"/>
  <c r="M148" i="18"/>
  <c r="F148" i="18"/>
  <c r="U147" i="18"/>
  <c r="T147" i="18"/>
  <c r="S147" i="18"/>
  <c r="R147" i="18"/>
  <c r="Q147" i="18"/>
  <c r="P147" i="18"/>
  <c r="O147" i="18"/>
  <c r="N147" i="18"/>
  <c r="M147" i="18"/>
  <c r="F147" i="18"/>
  <c r="U146" i="18"/>
  <c r="T146" i="18"/>
  <c r="S146" i="18"/>
  <c r="R146" i="18"/>
  <c r="Q146" i="18"/>
  <c r="P146" i="18"/>
  <c r="O146" i="18"/>
  <c r="N146" i="18"/>
  <c r="M146" i="18"/>
  <c r="F146" i="18"/>
  <c r="U145" i="18"/>
  <c r="T145" i="18"/>
  <c r="S145" i="18"/>
  <c r="R145" i="18"/>
  <c r="Q145" i="18"/>
  <c r="P145" i="18"/>
  <c r="O145" i="18"/>
  <c r="N145" i="18"/>
  <c r="M145" i="18"/>
  <c r="F145" i="18"/>
  <c r="U144" i="18"/>
  <c r="T144" i="18"/>
  <c r="S144" i="18"/>
  <c r="R144" i="18"/>
  <c r="Q144" i="18"/>
  <c r="P144" i="18"/>
  <c r="O144" i="18"/>
  <c r="N144" i="18"/>
  <c r="M144" i="18"/>
  <c r="F144" i="18"/>
  <c r="U143" i="18"/>
  <c r="T143" i="18"/>
  <c r="S143" i="18"/>
  <c r="R143" i="18"/>
  <c r="Q143" i="18"/>
  <c r="P143" i="18"/>
  <c r="O143" i="18"/>
  <c r="N143" i="18"/>
  <c r="M143" i="18"/>
  <c r="F143" i="18"/>
  <c r="U142" i="18"/>
  <c r="T142" i="18"/>
  <c r="S142" i="18"/>
  <c r="R142" i="18"/>
  <c r="Q142" i="18"/>
  <c r="P142" i="18"/>
  <c r="O142" i="18"/>
  <c r="N142" i="18"/>
  <c r="M142" i="18"/>
  <c r="F142" i="18"/>
  <c r="U141" i="18"/>
  <c r="T141" i="18"/>
  <c r="S141" i="18"/>
  <c r="R141" i="18"/>
  <c r="Q141" i="18"/>
  <c r="P141" i="18"/>
  <c r="O141" i="18"/>
  <c r="N141" i="18"/>
  <c r="M141" i="18"/>
  <c r="F141" i="18"/>
  <c r="U140" i="18"/>
  <c r="T140" i="18"/>
  <c r="S140" i="18"/>
  <c r="R140" i="18"/>
  <c r="Q140" i="18"/>
  <c r="P140" i="18"/>
  <c r="O140" i="18"/>
  <c r="N140" i="18"/>
  <c r="M140" i="18"/>
  <c r="F140" i="18"/>
  <c r="U139" i="18"/>
  <c r="T139" i="18"/>
  <c r="S139" i="18"/>
  <c r="R139" i="18"/>
  <c r="Q139" i="18"/>
  <c r="P139" i="18"/>
  <c r="O139" i="18"/>
  <c r="N139" i="18"/>
  <c r="M139" i="18"/>
  <c r="F139" i="18"/>
  <c r="U138" i="18"/>
  <c r="T138" i="18"/>
  <c r="S138" i="18"/>
  <c r="R138" i="18"/>
  <c r="Q138" i="18"/>
  <c r="P138" i="18"/>
  <c r="O138" i="18"/>
  <c r="N138" i="18"/>
  <c r="M138" i="18"/>
  <c r="F138" i="18"/>
  <c r="U137" i="18"/>
  <c r="T137" i="18"/>
  <c r="S137" i="18"/>
  <c r="R137" i="18"/>
  <c r="Q137" i="18"/>
  <c r="P137" i="18"/>
  <c r="O137" i="18"/>
  <c r="N137" i="18"/>
  <c r="M137" i="18"/>
  <c r="F137" i="18"/>
  <c r="U136" i="18"/>
  <c r="T136" i="18"/>
  <c r="S136" i="18"/>
  <c r="R136" i="18"/>
  <c r="Q136" i="18"/>
  <c r="P136" i="18"/>
  <c r="O136" i="18"/>
  <c r="N136" i="18"/>
  <c r="M136" i="18"/>
  <c r="F136" i="18"/>
  <c r="U135" i="18"/>
  <c r="T135" i="18"/>
  <c r="S135" i="18"/>
  <c r="R135" i="18"/>
  <c r="Q135" i="18"/>
  <c r="P135" i="18"/>
  <c r="O135" i="18"/>
  <c r="N135" i="18"/>
  <c r="M135" i="18"/>
  <c r="F135" i="18"/>
  <c r="U134" i="18"/>
  <c r="T134" i="18"/>
  <c r="S134" i="18"/>
  <c r="R134" i="18"/>
  <c r="Q134" i="18"/>
  <c r="P134" i="18"/>
  <c r="O134" i="18"/>
  <c r="N134" i="18"/>
  <c r="M134" i="18"/>
  <c r="F134" i="18"/>
  <c r="U133" i="18"/>
  <c r="T133" i="18"/>
  <c r="S133" i="18"/>
  <c r="R133" i="18"/>
  <c r="Q133" i="18"/>
  <c r="P133" i="18"/>
  <c r="O133" i="18"/>
  <c r="N133" i="18"/>
  <c r="M133" i="18"/>
  <c r="F133" i="18"/>
  <c r="U132" i="18"/>
  <c r="T132" i="18"/>
  <c r="S132" i="18"/>
  <c r="R132" i="18"/>
  <c r="Q132" i="18"/>
  <c r="P132" i="18"/>
  <c r="O132" i="18"/>
  <c r="N132" i="18"/>
  <c r="M132" i="18"/>
  <c r="F132" i="18"/>
  <c r="U131" i="18"/>
  <c r="T131" i="18"/>
  <c r="S131" i="18"/>
  <c r="R131" i="18"/>
  <c r="Q131" i="18"/>
  <c r="P131" i="18"/>
  <c r="O131" i="18"/>
  <c r="N131" i="18"/>
  <c r="M131" i="18"/>
  <c r="F131" i="18"/>
  <c r="U130" i="18"/>
  <c r="T130" i="18"/>
  <c r="S130" i="18"/>
  <c r="R130" i="18"/>
  <c r="Q130" i="18"/>
  <c r="P130" i="18"/>
  <c r="O130" i="18"/>
  <c r="N130" i="18"/>
  <c r="M130" i="18"/>
  <c r="F130" i="18"/>
  <c r="U129" i="18"/>
  <c r="T129" i="18"/>
  <c r="S129" i="18"/>
  <c r="R129" i="18"/>
  <c r="Q129" i="18"/>
  <c r="P129" i="18"/>
  <c r="O129" i="18"/>
  <c r="N129" i="18"/>
  <c r="M129" i="18"/>
  <c r="F129" i="18"/>
  <c r="U128" i="18"/>
  <c r="T128" i="18"/>
  <c r="S128" i="18"/>
  <c r="R128" i="18"/>
  <c r="Q128" i="18"/>
  <c r="P128" i="18"/>
  <c r="O128" i="18"/>
  <c r="N128" i="18"/>
  <c r="M128" i="18"/>
  <c r="F128" i="18"/>
  <c r="U127" i="18"/>
  <c r="T127" i="18"/>
  <c r="S127" i="18"/>
  <c r="R127" i="18"/>
  <c r="Q127" i="18"/>
  <c r="P127" i="18"/>
  <c r="O127" i="18"/>
  <c r="N127" i="18"/>
  <c r="M127" i="18"/>
  <c r="F127" i="18"/>
  <c r="U126" i="18"/>
  <c r="T126" i="18"/>
  <c r="S126" i="18"/>
  <c r="R126" i="18"/>
  <c r="Q126" i="18"/>
  <c r="P126" i="18"/>
  <c r="O126" i="18"/>
  <c r="N126" i="18"/>
  <c r="M126" i="18"/>
  <c r="F126" i="18"/>
  <c r="F125" i="18"/>
  <c r="G122" i="18"/>
  <c r="H122" i="18"/>
  <c r="I122" i="18"/>
  <c r="G121" i="18"/>
  <c r="H121" i="18"/>
  <c r="I121" i="18"/>
  <c r="G120" i="18"/>
  <c r="H120" i="18"/>
  <c r="I120" i="18"/>
  <c r="G119" i="18"/>
  <c r="H119" i="18"/>
  <c r="I119" i="18"/>
  <c r="G118" i="18"/>
  <c r="H118" i="18"/>
  <c r="I118" i="18"/>
  <c r="G117" i="18"/>
  <c r="H117" i="18"/>
  <c r="I117" i="18"/>
  <c r="G116" i="18"/>
  <c r="H116" i="18"/>
  <c r="I116" i="18"/>
  <c r="G115" i="18"/>
  <c r="H115" i="18"/>
  <c r="I115" i="18"/>
  <c r="G114" i="18"/>
  <c r="H114" i="18"/>
  <c r="I114" i="18"/>
  <c r="G113" i="18"/>
  <c r="H113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D85" i="18"/>
  <c r="D86" i="18"/>
  <c r="D87" i="18"/>
  <c r="D88" i="18"/>
  <c r="D89" i="18"/>
  <c r="D90" i="18"/>
  <c r="D91" i="18"/>
  <c r="D92" i="18"/>
  <c r="D93" i="18"/>
  <c r="D94" i="18"/>
  <c r="U94" i="18"/>
  <c r="D95" i="18"/>
  <c r="U95" i="18"/>
  <c r="U96" i="18"/>
  <c r="U97" i="18"/>
  <c r="U98" i="18"/>
  <c r="D96" i="18"/>
  <c r="D97" i="18"/>
  <c r="D98" i="18"/>
  <c r="D99" i="18"/>
  <c r="U99" i="18"/>
  <c r="U100" i="18"/>
  <c r="U101" i="18"/>
  <c r="U102" i="18"/>
  <c r="U103" i="18"/>
  <c r="D100" i="18"/>
  <c r="D101" i="18"/>
  <c r="D102" i="18"/>
  <c r="D103" i="18"/>
  <c r="D104" i="18"/>
  <c r="U104" i="18"/>
  <c r="D105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F122" i="18"/>
  <c r="F121" i="18"/>
  <c r="F120" i="18"/>
  <c r="F119" i="18"/>
  <c r="F118" i="18"/>
  <c r="F117" i="18"/>
  <c r="F116" i="18"/>
  <c r="F115" i="18"/>
  <c r="F114" i="18"/>
  <c r="F113" i="18"/>
  <c r="F112" i="18"/>
  <c r="F111" i="18"/>
  <c r="F110" i="18"/>
  <c r="F109" i="18"/>
  <c r="F108" i="18"/>
  <c r="F107" i="18"/>
  <c r="F106" i="18"/>
  <c r="F105" i="18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H79" i="18"/>
  <c r="I79" i="18"/>
  <c r="H78" i="18"/>
  <c r="I78" i="18"/>
  <c r="H77" i="18"/>
  <c r="I77" i="18"/>
  <c r="H76" i="18"/>
  <c r="I76" i="18"/>
  <c r="H75" i="18"/>
  <c r="I75" i="18"/>
  <c r="H74" i="18"/>
  <c r="I74" i="18"/>
  <c r="H73" i="18"/>
  <c r="I73" i="18"/>
  <c r="H72" i="18"/>
  <c r="I72" i="18"/>
  <c r="H71" i="18"/>
  <c r="I71" i="18"/>
  <c r="H70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U39" i="18"/>
  <c r="U80" i="18"/>
  <c r="T39" i="18"/>
  <c r="T80" i="18"/>
  <c r="S39" i="18"/>
  <c r="S80" i="18"/>
  <c r="R39" i="18"/>
  <c r="R80" i="18"/>
  <c r="Q39" i="18"/>
  <c r="Q80" i="18"/>
  <c r="P39" i="18"/>
  <c r="P80" i="18"/>
  <c r="O39" i="18"/>
  <c r="O80" i="18"/>
  <c r="N39" i="18"/>
  <c r="N80" i="18"/>
  <c r="M39" i="18"/>
  <c r="M80" i="18"/>
  <c r="U79" i="18"/>
  <c r="T79" i="18"/>
  <c r="S79" i="18"/>
  <c r="R79" i="18"/>
  <c r="Q79" i="18"/>
  <c r="P79" i="18"/>
  <c r="O79" i="18"/>
  <c r="N79" i="18"/>
  <c r="M79" i="18"/>
  <c r="G79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F79" i="18"/>
  <c r="U78" i="18"/>
  <c r="T78" i="18"/>
  <c r="S78" i="18"/>
  <c r="R78" i="18"/>
  <c r="Q78" i="18"/>
  <c r="P78" i="18"/>
  <c r="O78" i="18"/>
  <c r="N78" i="18"/>
  <c r="M78" i="18"/>
  <c r="G78" i="18"/>
  <c r="F78" i="18"/>
  <c r="U77" i="18"/>
  <c r="T77" i="18"/>
  <c r="S77" i="18"/>
  <c r="R77" i="18"/>
  <c r="Q77" i="18"/>
  <c r="P77" i="18"/>
  <c r="O77" i="18"/>
  <c r="N77" i="18"/>
  <c r="M77" i="18"/>
  <c r="G77" i="18"/>
  <c r="F77" i="18"/>
  <c r="U76" i="18"/>
  <c r="T76" i="18"/>
  <c r="S76" i="18"/>
  <c r="R76" i="18"/>
  <c r="Q76" i="18"/>
  <c r="P76" i="18"/>
  <c r="O76" i="18"/>
  <c r="N76" i="18"/>
  <c r="M76" i="18"/>
  <c r="G76" i="18"/>
  <c r="F76" i="18"/>
  <c r="U75" i="18"/>
  <c r="T75" i="18"/>
  <c r="S75" i="18"/>
  <c r="R75" i="18"/>
  <c r="Q75" i="18"/>
  <c r="P75" i="18"/>
  <c r="O75" i="18"/>
  <c r="N75" i="18"/>
  <c r="M75" i="18"/>
  <c r="G75" i="18"/>
  <c r="F75" i="18"/>
  <c r="U74" i="18"/>
  <c r="T74" i="18"/>
  <c r="S74" i="18"/>
  <c r="R74" i="18"/>
  <c r="Q74" i="18"/>
  <c r="P74" i="18"/>
  <c r="O74" i="18"/>
  <c r="N74" i="18"/>
  <c r="M74" i="18"/>
  <c r="G74" i="18"/>
  <c r="F74" i="18"/>
  <c r="U73" i="18"/>
  <c r="T73" i="18"/>
  <c r="S73" i="18"/>
  <c r="R73" i="18"/>
  <c r="Q73" i="18"/>
  <c r="P73" i="18"/>
  <c r="O73" i="18"/>
  <c r="N73" i="18"/>
  <c r="M73" i="18"/>
  <c r="G73" i="18"/>
  <c r="F73" i="18"/>
  <c r="U72" i="18"/>
  <c r="T72" i="18"/>
  <c r="S72" i="18"/>
  <c r="R72" i="18"/>
  <c r="Q72" i="18"/>
  <c r="P72" i="18"/>
  <c r="O72" i="18"/>
  <c r="N72" i="18"/>
  <c r="M72" i="18"/>
  <c r="G72" i="18"/>
  <c r="F72" i="18"/>
  <c r="U71" i="18"/>
  <c r="T71" i="18"/>
  <c r="S71" i="18"/>
  <c r="R71" i="18"/>
  <c r="Q71" i="18"/>
  <c r="P71" i="18"/>
  <c r="O71" i="18"/>
  <c r="N71" i="18"/>
  <c r="M71" i="18"/>
  <c r="G71" i="18"/>
  <c r="F71" i="18"/>
  <c r="U70" i="18"/>
  <c r="T70" i="18"/>
  <c r="S70" i="18"/>
  <c r="R70" i="18"/>
  <c r="Q70" i="18"/>
  <c r="P70" i="18"/>
  <c r="O70" i="18"/>
  <c r="N70" i="18"/>
  <c r="M70" i="18"/>
  <c r="G70" i="18"/>
  <c r="F70" i="18"/>
  <c r="U69" i="18"/>
  <c r="T69" i="18"/>
  <c r="S69" i="18"/>
  <c r="R69" i="18"/>
  <c r="Q69" i="18"/>
  <c r="P69" i="18"/>
  <c r="O69" i="18"/>
  <c r="N69" i="18"/>
  <c r="M69" i="18"/>
  <c r="F69" i="18"/>
  <c r="U68" i="18"/>
  <c r="T68" i="18"/>
  <c r="S68" i="18"/>
  <c r="R68" i="18"/>
  <c r="Q68" i="18"/>
  <c r="P68" i="18"/>
  <c r="O68" i="18"/>
  <c r="N68" i="18"/>
  <c r="M68" i="18"/>
  <c r="F68" i="18"/>
  <c r="U67" i="18"/>
  <c r="T67" i="18"/>
  <c r="S67" i="18"/>
  <c r="R67" i="18"/>
  <c r="Q67" i="18"/>
  <c r="P67" i="18"/>
  <c r="O67" i="18"/>
  <c r="N67" i="18"/>
  <c r="M67" i="18"/>
  <c r="F67" i="18"/>
  <c r="U66" i="18"/>
  <c r="T66" i="18"/>
  <c r="S66" i="18"/>
  <c r="R66" i="18"/>
  <c r="Q66" i="18"/>
  <c r="P66" i="18"/>
  <c r="O66" i="18"/>
  <c r="N66" i="18"/>
  <c r="M66" i="18"/>
  <c r="F66" i="18"/>
  <c r="U65" i="18"/>
  <c r="T65" i="18"/>
  <c r="S65" i="18"/>
  <c r="R65" i="18"/>
  <c r="Q65" i="18"/>
  <c r="P65" i="18"/>
  <c r="O65" i="18"/>
  <c r="N65" i="18"/>
  <c r="M65" i="18"/>
  <c r="F65" i="18"/>
  <c r="U64" i="18"/>
  <c r="T64" i="18"/>
  <c r="S64" i="18"/>
  <c r="R64" i="18"/>
  <c r="Q64" i="18"/>
  <c r="P64" i="18"/>
  <c r="O64" i="18"/>
  <c r="N64" i="18"/>
  <c r="M64" i="18"/>
  <c r="F64" i="18"/>
  <c r="U63" i="18"/>
  <c r="T63" i="18"/>
  <c r="S63" i="18"/>
  <c r="R63" i="18"/>
  <c r="Q63" i="18"/>
  <c r="P63" i="18"/>
  <c r="O63" i="18"/>
  <c r="N63" i="18"/>
  <c r="M63" i="18"/>
  <c r="F63" i="18"/>
  <c r="U62" i="18"/>
  <c r="T62" i="18"/>
  <c r="S62" i="18"/>
  <c r="R62" i="18"/>
  <c r="Q62" i="18"/>
  <c r="P62" i="18"/>
  <c r="O62" i="18"/>
  <c r="N62" i="18"/>
  <c r="M62" i="18"/>
  <c r="F62" i="18"/>
  <c r="U61" i="18"/>
  <c r="T61" i="18"/>
  <c r="S61" i="18"/>
  <c r="R61" i="18"/>
  <c r="Q61" i="18"/>
  <c r="P61" i="18"/>
  <c r="O61" i="18"/>
  <c r="N61" i="18"/>
  <c r="M61" i="18"/>
  <c r="F61" i="18"/>
  <c r="U60" i="18"/>
  <c r="T60" i="18"/>
  <c r="S60" i="18"/>
  <c r="R60" i="18"/>
  <c r="Q60" i="18"/>
  <c r="P60" i="18"/>
  <c r="O60" i="18"/>
  <c r="N60" i="18"/>
  <c r="M60" i="18"/>
  <c r="F60" i="18"/>
  <c r="U59" i="18"/>
  <c r="T59" i="18"/>
  <c r="S59" i="18"/>
  <c r="R59" i="18"/>
  <c r="Q59" i="18"/>
  <c r="P59" i="18"/>
  <c r="O59" i="18"/>
  <c r="N59" i="18"/>
  <c r="M59" i="18"/>
  <c r="F59" i="18"/>
  <c r="U58" i="18"/>
  <c r="T58" i="18"/>
  <c r="S58" i="18"/>
  <c r="R58" i="18"/>
  <c r="Q58" i="18"/>
  <c r="P58" i="18"/>
  <c r="O58" i="18"/>
  <c r="N58" i="18"/>
  <c r="M58" i="18"/>
  <c r="F58" i="18"/>
  <c r="U57" i="18"/>
  <c r="T57" i="18"/>
  <c r="S57" i="18"/>
  <c r="R57" i="18"/>
  <c r="Q57" i="18"/>
  <c r="P57" i="18"/>
  <c r="O57" i="18"/>
  <c r="N57" i="18"/>
  <c r="M57" i="18"/>
  <c r="F57" i="18"/>
  <c r="U56" i="18"/>
  <c r="T56" i="18"/>
  <c r="S56" i="18"/>
  <c r="R56" i="18"/>
  <c r="Q56" i="18"/>
  <c r="P56" i="18"/>
  <c r="O56" i="18"/>
  <c r="N56" i="18"/>
  <c r="M56" i="18"/>
  <c r="F56" i="18"/>
  <c r="U55" i="18"/>
  <c r="T55" i="18"/>
  <c r="S55" i="18"/>
  <c r="R55" i="18"/>
  <c r="Q55" i="18"/>
  <c r="P55" i="18"/>
  <c r="O55" i="18"/>
  <c r="N55" i="18"/>
  <c r="M55" i="18"/>
  <c r="F55" i="18"/>
  <c r="U54" i="18"/>
  <c r="T54" i="18"/>
  <c r="S54" i="18"/>
  <c r="R54" i="18"/>
  <c r="Q54" i="18"/>
  <c r="P54" i="18"/>
  <c r="O54" i="18"/>
  <c r="N54" i="18"/>
  <c r="M54" i="18"/>
  <c r="F54" i="18"/>
  <c r="U53" i="18"/>
  <c r="T53" i="18"/>
  <c r="S53" i="18"/>
  <c r="R53" i="18"/>
  <c r="Q53" i="18"/>
  <c r="P53" i="18"/>
  <c r="O53" i="18"/>
  <c r="N53" i="18"/>
  <c r="M53" i="18"/>
  <c r="F53" i="18"/>
  <c r="U52" i="18"/>
  <c r="T52" i="18"/>
  <c r="S52" i="18"/>
  <c r="R52" i="18"/>
  <c r="Q52" i="18"/>
  <c r="P52" i="18"/>
  <c r="O52" i="18"/>
  <c r="N52" i="18"/>
  <c r="M52" i="18"/>
  <c r="F52" i="18"/>
  <c r="U51" i="18"/>
  <c r="T51" i="18"/>
  <c r="S51" i="18"/>
  <c r="R51" i="18"/>
  <c r="Q51" i="18"/>
  <c r="P51" i="18"/>
  <c r="O51" i="18"/>
  <c r="N51" i="18"/>
  <c r="M51" i="18"/>
  <c r="F51" i="18"/>
  <c r="U50" i="18"/>
  <c r="T50" i="18"/>
  <c r="S50" i="18"/>
  <c r="R50" i="18"/>
  <c r="Q50" i="18"/>
  <c r="P50" i="18"/>
  <c r="O50" i="18"/>
  <c r="N50" i="18"/>
  <c r="M50" i="18"/>
  <c r="F50" i="18"/>
  <c r="U49" i="18"/>
  <c r="T49" i="18"/>
  <c r="S49" i="18"/>
  <c r="R49" i="18"/>
  <c r="Q49" i="18"/>
  <c r="P49" i="18"/>
  <c r="O49" i="18"/>
  <c r="N49" i="18"/>
  <c r="M49" i="18"/>
  <c r="F49" i="18"/>
  <c r="U48" i="18"/>
  <c r="T48" i="18"/>
  <c r="S48" i="18"/>
  <c r="R48" i="18"/>
  <c r="Q48" i="18"/>
  <c r="P48" i="18"/>
  <c r="O48" i="18"/>
  <c r="N48" i="18"/>
  <c r="M48" i="18"/>
  <c r="F48" i="18"/>
  <c r="U47" i="18"/>
  <c r="T47" i="18"/>
  <c r="S47" i="18"/>
  <c r="R47" i="18"/>
  <c r="Q47" i="18"/>
  <c r="P47" i="18"/>
  <c r="O47" i="18"/>
  <c r="N47" i="18"/>
  <c r="M47" i="18"/>
  <c r="F47" i="18"/>
  <c r="U46" i="18"/>
  <c r="T46" i="18"/>
  <c r="S46" i="18"/>
  <c r="R46" i="18"/>
  <c r="Q46" i="18"/>
  <c r="P46" i="18"/>
  <c r="O46" i="18"/>
  <c r="N46" i="18"/>
  <c r="M46" i="18"/>
  <c r="F46" i="18"/>
  <c r="U45" i="18"/>
  <c r="T45" i="18"/>
  <c r="S45" i="18"/>
  <c r="R45" i="18"/>
  <c r="Q45" i="18"/>
  <c r="P45" i="18"/>
  <c r="O45" i="18"/>
  <c r="N45" i="18"/>
  <c r="M45" i="18"/>
  <c r="F45" i="18"/>
  <c r="U44" i="18"/>
  <c r="T44" i="18"/>
  <c r="S44" i="18"/>
  <c r="R44" i="18"/>
  <c r="Q44" i="18"/>
  <c r="P44" i="18"/>
  <c r="O44" i="18"/>
  <c r="N44" i="18"/>
  <c r="M44" i="18"/>
  <c r="F44" i="18"/>
  <c r="U43" i="18"/>
  <c r="T43" i="18"/>
  <c r="S43" i="18"/>
  <c r="R43" i="18"/>
  <c r="Q43" i="18"/>
  <c r="P43" i="18"/>
  <c r="O43" i="18"/>
  <c r="N43" i="18"/>
  <c r="M43" i="18"/>
  <c r="F43" i="18"/>
  <c r="U42" i="18"/>
  <c r="T42" i="18"/>
  <c r="S42" i="18"/>
  <c r="R42" i="18"/>
  <c r="Q42" i="18"/>
  <c r="P42" i="18"/>
  <c r="O42" i="18"/>
  <c r="N42" i="18"/>
  <c r="M42" i="18"/>
  <c r="F42" i="18"/>
  <c r="U41" i="18"/>
  <c r="T41" i="18"/>
  <c r="S41" i="18"/>
  <c r="R41" i="18"/>
  <c r="Q41" i="18"/>
  <c r="P41" i="18"/>
  <c r="O41" i="18"/>
  <c r="N41" i="18"/>
  <c r="M41" i="18"/>
  <c r="F41" i="18"/>
  <c r="U40" i="18"/>
  <c r="T40" i="18"/>
  <c r="S40" i="18"/>
  <c r="R40" i="18"/>
  <c r="Q40" i="18"/>
  <c r="P40" i="18"/>
  <c r="O40" i="18"/>
  <c r="N40" i="18"/>
  <c r="M40" i="18"/>
  <c r="F40" i="18"/>
  <c r="F39" i="18"/>
  <c r="J36" i="18"/>
  <c r="G36" i="18"/>
  <c r="D36" i="18"/>
  <c r="J35" i="18"/>
  <c r="G35" i="18"/>
  <c r="D35" i="18"/>
  <c r="J34" i="18"/>
  <c r="G34" i="18"/>
  <c r="D34" i="18"/>
  <c r="J33" i="18"/>
  <c r="G33" i="18"/>
  <c r="D33" i="18"/>
  <c r="J32" i="18"/>
  <c r="G32" i="18"/>
  <c r="D32" i="18"/>
  <c r="J31" i="18"/>
  <c r="G31" i="18"/>
  <c r="D31" i="18"/>
  <c r="J30" i="18"/>
  <c r="G30" i="18"/>
  <c r="D30" i="18"/>
  <c r="I29" i="18"/>
  <c r="J29" i="18"/>
  <c r="F29" i="18"/>
  <c r="G29" i="18"/>
  <c r="C29" i="18"/>
  <c r="D29" i="18"/>
  <c r="I28" i="18"/>
  <c r="J28" i="18"/>
  <c r="F28" i="18"/>
  <c r="G28" i="18"/>
  <c r="C28" i="18"/>
  <c r="D28" i="18"/>
  <c r="I27" i="18"/>
  <c r="J27" i="18"/>
  <c r="F27" i="18"/>
  <c r="G27" i="18"/>
  <c r="C27" i="18"/>
  <c r="D27" i="18"/>
  <c r="I26" i="18"/>
  <c r="J26" i="18"/>
  <c r="F26" i="18"/>
  <c r="G26" i="18"/>
  <c r="C26" i="18"/>
  <c r="D26" i="18"/>
  <c r="I25" i="18"/>
  <c r="J25" i="18"/>
  <c r="F25" i="18"/>
  <c r="G25" i="18"/>
  <c r="C25" i="18"/>
  <c r="D25" i="18"/>
  <c r="I24" i="18"/>
  <c r="J24" i="18"/>
  <c r="F24" i="18"/>
  <c r="G24" i="18"/>
  <c r="C24" i="18"/>
  <c r="D24" i="18"/>
  <c r="I23" i="18"/>
  <c r="J23" i="18"/>
  <c r="F23" i="18"/>
  <c r="G23" i="18"/>
  <c r="C23" i="18"/>
  <c r="D23" i="18"/>
  <c r="I22" i="18"/>
  <c r="J22" i="18"/>
  <c r="F22" i="18"/>
  <c r="G22" i="18"/>
  <c r="C22" i="18"/>
  <c r="D22" i="18"/>
  <c r="I21" i="18"/>
  <c r="J21" i="18"/>
  <c r="F21" i="18"/>
  <c r="G21" i="18"/>
  <c r="C21" i="18"/>
  <c r="D21" i="18"/>
  <c r="I20" i="18"/>
  <c r="J20" i="18"/>
  <c r="F20" i="18"/>
  <c r="G20" i="18"/>
  <c r="C20" i="18"/>
  <c r="D20" i="18"/>
  <c r="G122" i="17"/>
  <c r="H122" i="17"/>
  <c r="G165" i="17"/>
  <c r="H165" i="17"/>
  <c r="H79" i="17"/>
  <c r="I79" i="17"/>
  <c r="G121" i="17"/>
  <c r="H121" i="17"/>
  <c r="G164" i="17"/>
  <c r="H164" i="17"/>
  <c r="H78" i="17"/>
  <c r="I78" i="17"/>
  <c r="G120" i="17"/>
  <c r="H120" i="17"/>
  <c r="G163" i="17"/>
  <c r="H163" i="17"/>
  <c r="H77" i="17"/>
  <c r="I77" i="17"/>
  <c r="G119" i="17"/>
  <c r="H119" i="17"/>
  <c r="G162" i="17"/>
  <c r="H162" i="17"/>
  <c r="H76" i="17"/>
  <c r="I76" i="17"/>
  <c r="G118" i="17"/>
  <c r="H118" i="17"/>
  <c r="G161" i="17"/>
  <c r="H161" i="17"/>
  <c r="H75" i="17"/>
  <c r="I75" i="17"/>
  <c r="G117" i="17"/>
  <c r="H117" i="17"/>
  <c r="G160" i="17"/>
  <c r="H160" i="17"/>
  <c r="H74" i="17"/>
  <c r="I74" i="17"/>
  <c r="G116" i="17"/>
  <c r="H116" i="17"/>
  <c r="G159" i="17"/>
  <c r="H159" i="17"/>
  <c r="H73" i="17"/>
  <c r="I73" i="17"/>
  <c r="G115" i="17"/>
  <c r="H115" i="17"/>
  <c r="G158" i="17"/>
  <c r="H158" i="17"/>
  <c r="H72" i="17"/>
  <c r="I72" i="17"/>
  <c r="G114" i="17"/>
  <c r="H114" i="17"/>
  <c r="G157" i="17"/>
  <c r="H157" i="17"/>
  <c r="H71" i="17"/>
  <c r="I71" i="17"/>
  <c r="G113" i="17"/>
  <c r="H113" i="17"/>
  <c r="G156" i="17"/>
  <c r="H156" i="17"/>
  <c r="H70" i="17"/>
  <c r="I70" i="17"/>
  <c r="G112" i="17"/>
  <c r="H112" i="17"/>
  <c r="G155" i="17"/>
  <c r="H155" i="17"/>
  <c r="H69" i="17"/>
  <c r="I69" i="17"/>
  <c r="G111" i="17"/>
  <c r="H111" i="17"/>
  <c r="G154" i="17"/>
  <c r="H154" i="17"/>
  <c r="H68" i="17"/>
  <c r="I68" i="17"/>
  <c r="G110" i="17"/>
  <c r="H110" i="17"/>
  <c r="G153" i="17"/>
  <c r="H153" i="17"/>
  <c r="H67" i="17"/>
  <c r="I67" i="17"/>
  <c r="G109" i="17"/>
  <c r="H109" i="17"/>
  <c r="G152" i="17"/>
  <c r="H152" i="17"/>
  <c r="H66" i="17"/>
  <c r="I66" i="17"/>
  <c r="G108" i="17"/>
  <c r="H108" i="17"/>
  <c r="G151" i="17"/>
  <c r="H151" i="17"/>
  <c r="H65" i="17"/>
  <c r="I65" i="17"/>
  <c r="G107" i="17"/>
  <c r="H107" i="17"/>
  <c r="G150" i="17"/>
  <c r="H150" i="17"/>
  <c r="H64" i="17"/>
  <c r="I64" i="17"/>
  <c r="G106" i="17"/>
  <c r="H106" i="17"/>
  <c r="G149" i="17"/>
  <c r="H149" i="17"/>
  <c r="H63" i="17"/>
  <c r="I63" i="17"/>
  <c r="G105" i="17"/>
  <c r="H105" i="17"/>
  <c r="G148" i="17"/>
  <c r="H148" i="17"/>
  <c r="H62" i="17"/>
  <c r="I62" i="17"/>
  <c r="G104" i="17"/>
  <c r="H104" i="17"/>
  <c r="G147" i="17"/>
  <c r="H147" i="17"/>
  <c r="H61" i="17"/>
  <c r="I61" i="17"/>
  <c r="G103" i="17"/>
  <c r="H103" i="17"/>
  <c r="G146" i="17"/>
  <c r="H146" i="17"/>
  <c r="H60" i="17"/>
  <c r="I60" i="17"/>
  <c r="G102" i="17"/>
  <c r="H102" i="17"/>
  <c r="G145" i="17"/>
  <c r="H145" i="17"/>
  <c r="H59" i="17"/>
  <c r="I59" i="17"/>
  <c r="G101" i="17"/>
  <c r="H101" i="17"/>
  <c r="G144" i="17"/>
  <c r="H144" i="17"/>
  <c r="H58" i="17"/>
  <c r="I58" i="17"/>
  <c r="G100" i="17"/>
  <c r="H100" i="17"/>
  <c r="G143" i="17"/>
  <c r="H143" i="17"/>
  <c r="H57" i="17"/>
  <c r="I57" i="17"/>
  <c r="G99" i="17"/>
  <c r="H99" i="17"/>
  <c r="G142" i="17"/>
  <c r="H142" i="17"/>
  <c r="H56" i="17"/>
  <c r="I56" i="17"/>
  <c r="G98" i="17"/>
  <c r="H98" i="17"/>
  <c r="G141" i="17"/>
  <c r="H141" i="17"/>
  <c r="H55" i="17"/>
  <c r="I55" i="17"/>
  <c r="G97" i="17"/>
  <c r="H97" i="17"/>
  <c r="G140" i="17"/>
  <c r="H140" i="17"/>
  <c r="H54" i="17"/>
  <c r="I54" i="17"/>
  <c r="G96" i="17"/>
  <c r="H96" i="17"/>
  <c r="G139" i="17"/>
  <c r="H139" i="17"/>
  <c r="H53" i="17"/>
  <c r="I53" i="17"/>
  <c r="G95" i="17"/>
  <c r="H95" i="17"/>
  <c r="G138" i="17"/>
  <c r="H138" i="17"/>
  <c r="H52" i="17"/>
  <c r="I52" i="17"/>
  <c r="G94" i="17"/>
  <c r="H94" i="17"/>
  <c r="G137" i="17"/>
  <c r="H137" i="17"/>
  <c r="H51" i="17"/>
  <c r="I51" i="17"/>
  <c r="G93" i="17"/>
  <c r="H93" i="17"/>
  <c r="G136" i="17"/>
  <c r="H136" i="17"/>
  <c r="H50" i="17"/>
  <c r="I50" i="17"/>
  <c r="G92" i="17"/>
  <c r="H92" i="17"/>
  <c r="G135" i="17"/>
  <c r="H135" i="17"/>
  <c r="H49" i="17"/>
  <c r="I49" i="17"/>
  <c r="G91" i="17"/>
  <c r="H91" i="17"/>
  <c r="G134" i="17"/>
  <c r="H134" i="17"/>
  <c r="H48" i="17"/>
  <c r="I48" i="17"/>
  <c r="G90" i="17"/>
  <c r="H90" i="17"/>
  <c r="G133" i="17"/>
  <c r="H133" i="17"/>
  <c r="H47" i="17"/>
  <c r="I47" i="17"/>
  <c r="G89" i="17"/>
  <c r="H89" i="17"/>
  <c r="G132" i="17"/>
  <c r="H132" i="17"/>
  <c r="H46" i="17"/>
  <c r="I46" i="17"/>
  <c r="G88" i="17"/>
  <c r="H88" i="17"/>
  <c r="G131" i="17"/>
  <c r="H131" i="17"/>
  <c r="H45" i="17"/>
  <c r="I45" i="17"/>
  <c r="G87" i="17"/>
  <c r="H87" i="17"/>
  <c r="G130" i="17"/>
  <c r="H130" i="17"/>
  <c r="H44" i="17"/>
  <c r="I44" i="17"/>
  <c r="G86" i="17"/>
  <c r="H86" i="17"/>
  <c r="G129" i="17"/>
  <c r="H129" i="17"/>
  <c r="H43" i="17"/>
  <c r="I43" i="17"/>
  <c r="G85" i="17"/>
  <c r="H85" i="17"/>
  <c r="G128" i="17"/>
  <c r="H128" i="17"/>
  <c r="H42" i="17"/>
  <c r="I42" i="17"/>
  <c r="G84" i="17"/>
  <c r="H84" i="17"/>
  <c r="G127" i="17"/>
  <c r="H127" i="17"/>
  <c r="H41" i="17"/>
  <c r="I41" i="17"/>
  <c r="G83" i="17"/>
  <c r="H83" i="17"/>
  <c r="G126" i="17"/>
  <c r="H126" i="17"/>
  <c r="H40" i="17"/>
  <c r="I40" i="17"/>
  <c r="G82" i="17"/>
  <c r="H82" i="17"/>
  <c r="G125" i="17"/>
  <c r="H125" i="17"/>
  <c r="H39" i="17"/>
  <c r="I39" i="17"/>
  <c r="U39" i="17"/>
  <c r="U80" i="17"/>
  <c r="C20" i="17"/>
  <c r="D20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D85" i="17"/>
  <c r="D86" i="17"/>
  <c r="D87" i="17"/>
  <c r="D88" i="17"/>
  <c r="D89" i="17"/>
  <c r="D90" i="17"/>
  <c r="D91" i="17"/>
  <c r="D92" i="17"/>
  <c r="D93" i="17"/>
  <c r="D94" i="17"/>
  <c r="U94" i="17"/>
  <c r="U95" i="17"/>
  <c r="D95" i="17"/>
  <c r="D96" i="17"/>
  <c r="U96" i="17"/>
  <c r="U97" i="17"/>
  <c r="U98" i="17"/>
  <c r="U99" i="17"/>
  <c r="U100" i="17"/>
  <c r="D97" i="17"/>
  <c r="D98" i="17"/>
  <c r="D99" i="17"/>
  <c r="D100" i="17"/>
  <c r="D101" i="17"/>
  <c r="U101" i="17"/>
  <c r="U102" i="17"/>
  <c r="U103" i="17"/>
  <c r="U104" i="17"/>
  <c r="U105" i="17"/>
  <c r="D102" i="17"/>
  <c r="D103" i="17"/>
  <c r="D104" i="17"/>
  <c r="D105" i="17"/>
  <c r="D106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F20" i="17"/>
  <c r="G20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U125" i="17"/>
  <c r="U166" i="17"/>
  <c r="I20" i="17"/>
  <c r="J20" i="17"/>
  <c r="T39" i="17"/>
  <c r="T80" i="17"/>
  <c r="C21" i="17"/>
  <c r="D2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F21" i="17"/>
  <c r="G21" i="17"/>
  <c r="T125" i="17"/>
  <c r="T166" i="17"/>
  <c r="I21" i="17"/>
  <c r="J21" i="17"/>
  <c r="S39" i="17"/>
  <c r="S80" i="17"/>
  <c r="C22" i="17"/>
  <c r="D22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F22" i="17"/>
  <c r="G22" i="17"/>
  <c r="S125" i="17"/>
  <c r="S166" i="17"/>
  <c r="I22" i="17"/>
  <c r="J22" i="17"/>
  <c r="R39" i="17"/>
  <c r="R80" i="17"/>
  <c r="C23" i="17"/>
  <c r="D23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F23" i="17"/>
  <c r="G23" i="17"/>
  <c r="R125" i="17"/>
  <c r="R166" i="17"/>
  <c r="I23" i="17"/>
  <c r="J23" i="17"/>
  <c r="Q39" i="17"/>
  <c r="Q80" i="17"/>
  <c r="C24" i="17"/>
  <c r="D2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F24" i="17"/>
  <c r="G24" i="17"/>
  <c r="Q125" i="17"/>
  <c r="Q166" i="17"/>
  <c r="I24" i="17"/>
  <c r="J24" i="17"/>
  <c r="P39" i="17"/>
  <c r="P80" i="17"/>
  <c r="C25" i="17"/>
  <c r="D25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F25" i="17"/>
  <c r="G25" i="17"/>
  <c r="P125" i="17"/>
  <c r="P166" i="17"/>
  <c r="I25" i="17"/>
  <c r="J25" i="17"/>
  <c r="O39" i="17"/>
  <c r="O80" i="17"/>
  <c r="C26" i="17"/>
  <c r="D26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F26" i="17"/>
  <c r="G26" i="17"/>
  <c r="O125" i="17"/>
  <c r="O166" i="17"/>
  <c r="I26" i="17"/>
  <c r="J26" i="17"/>
  <c r="N39" i="17"/>
  <c r="N80" i="17"/>
  <c r="C27" i="17"/>
  <c r="D27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F27" i="17"/>
  <c r="G27" i="17"/>
  <c r="N125" i="17"/>
  <c r="N166" i="17"/>
  <c r="I27" i="17"/>
  <c r="J27" i="17"/>
  <c r="M39" i="17"/>
  <c r="M80" i="17"/>
  <c r="C28" i="17"/>
  <c r="D28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M109" i="17"/>
  <c r="M110" i="17"/>
  <c r="M111" i="17"/>
  <c r="M112" i="17"/>
  <c r="M113" i="17"/>
  <c r="M114" i="17"/>
  <c r="M115" i="17"/>
  <c r="M116" i="17"/>
  <c r="M117" i="17"/>
  <c r="M118" i="17"/>
  <c r="M119" i="17"/>
  <c r="M120" i="17"/>
  <c r="M121" i="17"/>
  <c r="M122" i="17"/>
  <c r="M123" i="17"/>
  <c r="F28" i="17"/>
  <c r="G28" i="17"/>
  <c r="M125" i="17"/>
  <c r="M166" i="17"/>
  <c r="I28" i="17"/>
  <c r="J28" i="17"/>
  <c r="D169" i="17"/>
  <c r="G39" i="17"/>
  <c r="F169" i="17"/>
  <c r="F200" i="17"/>
  <c r="C29" i="17"/>
  <c r="D29" i="17"/>
  <c r="D204" i="17"/>
  <c r="F204" i="17"/>
  <c r="C205" i="17"/>
  <c r="D205" i="17"/>
  <c r="F205" i="17"/>
  <c r="C206" i="17"/>
  <c r="D206" i="17"/>
  <c r="F206" i="17"/>
  <c r="C207" i="17"/>
  <c r="D207" i="17"/>
  <c r="F207" i="17"/>
  <c r="C208" i="17"/>
  <c r="D208" i="17"/>
  <c r="F208" i="17"/>
  <c r="C209" i="17"/>
  <c r="D209" i="17"/>
  <c r="F209" i="17"/>
  <c r="C210" i="17"/>
  <c r="D210" i="17"/>
  <c r="F210" i="17"/>
  <c r="C211" i="17"/>
  <c r="D211" i="17"/>
  <c r="F211" i="17"/>
  <c r="C212" i="17"/>
  <c r="D212" i="17"/>
  <c r="F212" i="17"/>
  <c r="C213" i="17"/>
  <c r="D213" i="17"/>
  <c r="F213" i="17"/>
  <c r="C214" i="17"/>
  <c r="D214" i="17"/>
  <c r="F214" i="17"/>
  <c r="C215" i="17"/>
  <c r="D215" i="17"/>
  <c r="F215" i="17"/>
  <c r="C216" i="17"/>
  <c r="D216" i="17"/>
  <c r="F216" i="17"/>
  <c r="C217" i="17"/>
  <c r="D217" i="17"/>
  <c r="F217" i="17"/>
  <c r="C218" i="17"/>
  <c r="D218" i="17"/>
  <c r="F218" i="17"/>
  <c r="C219" i="17"/>
  <c r="D219" i="17"/>
  <c r="F219" i="17"/>
  <c r="C220" i="17"/>
  <c r="D220" i="17"/>
  <c r="F220" i="17"/>
  <c r="C221" i="17"/>
  <c r="D221" i="17"/>
  <c r="F221" i="17"/>
  <c r="C222" i="17"/>
  <c r="D222" i="17"/>
  <c r="F222" i="17"/>
  <c r="C223" i="17"/>
  <c r="D223" i="17"/>
  <c r="F223" i="17"/>
  <c r="C224" i="17"/>
  <c r="D224" i="17"/>
  <c r="F224" i="17"/>
  <c r="C225" i="17"/>
  <c r="D225" i="17"/>
  <c r="F225" i="17"/>
  <c r="C226" i="17"/>
  <c r="D226" i="17"/>
  <c r="F226" i="17"/>
  <c r="C227" i="17"/>
  <c r="D227" i="17"/>
  <c r="F227" i="17"/>
  <c r="C228" i="17"/>
  <c r="D228" i="17"/>
  <c r="F228" i="17"/>
  <c r="C229" i="17"/>
  <c r="D229" i="17"/>
  <c r="F229" i="17"/>
  <c r="C230" i="17"/>
  <c r="D230" i="17"/>
  <c r="F230" i="17"/>
  <c r="C231" i="17"/>
  <c r="D231" i="17"/>
  <c r="F231" i="17"/>
  <c r="C232" i="17"/>
  <c r="D232" i="17"/>
  <c r="F232" i="17"/>
  <c r="C233" i="17"/>
  <c r="D233" i="17"/>
  <c r="F233" i="17"/>
  <c r="C234" i="17"/>
  <c r="D234" i="17"/>
  <c r="F234" i="17"/>
  <c r="F235" i="17"/>
  <c r="F29" i="17"/>
  <c r="G29" i="17"/>
  <c r="D239" i="17"/>
  <c r="F239" i="17"/>
  <c r="F270" i="17"/>
  <c r="I29" i="17"/>
  <c r="J29" i="17"/>
  <c r="G169" i="17"/>
  <c r="G200" i="17"/>
  <c r="D30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30" i="17"/>
  <c r="G239" i="17"/>
  <c r="G270" i="17"/>
  <c r="J30" i="17"/>
  <c r="H169" i="17"/>
  <c r="H200" i="17"/>
  <c r="D31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G31" i="17"/>
  <c r="H239" i="17"/>
  <c r="H270" i="17"/>
  <c r="J31" i="17"/>
  <c r="I169" i="17"/>
  <c r="I200" i="17"/>
  <c r="D32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G32" i="17"/>
  <c r="I239" i="17"/>
  <c r="I270" i="17"/>
  <c r="J32" i="17"/>
  <c r="D33" i="17"/>
  <c r="G33" i="17"/>
  <c r="J33" i="17"/>
  <c r="D34" i="17"/>
  <c r="G34" i="17"/>
  <c r="J34" i="17"/>
  <c r="D35" i="17"/>
  <c r="G35" i="17"/>
  <c r="J35" i="17"/>
  <c r="D36" i="17"/>
  <c r="G36" i="17"/>
  <c r="J36" i="17"/>
  <c r="F39" i="17"/>
  <c r="F40" i="17"/>
  <c r="G40" i="17"/>
  <c r="M40" i="17"/>
  <c r="N40" i="17"/>
  <c r="O40" i="17"/>
  <c r="P40" i="17"/>
  <c r="Q40" i="17"/>
  <c r="R40" i="17"/>
  <c r="S40" i="17"/>
  <c r="T40" i="17"/>
  <c r="U40" i="17"/>
  <c r="F41" i="17"/>
  <c r="G41" i="17"/>
  <c r="M41" i="17"/>
  <c r="N41" i="17"/>
  <c r="O41" i="17"/>
  <c r="P41" i="17"/>
  <c r="Q41" i="17"/>
  <c r="R41" i="17"/>
  <c r="S41" i="17"/>
  <c r="T41" i="17"/>
  <c r="U41" i="17"/>
  <c r="D42" i="17"/>
  <c r="F42" i="17"/>
  <c r="G42" i="17"/>
  <c r="M42" i="17"/>
  <c r="N42" i="17"/>
  <c r="O42" i="17"/>
  <c r="P42" i="17"/>
  <c r="Q42" i="17"/>
  <c r="R42" i="17"/>
  <c r="S42" i="17"/>
  <c r="T42" i="17"/>
  <c r="U42" i="17"/>
  <c r="D43" i="17"/>
  <c r="F43" i="17"/>
  <c r="G43" i="17"/>
  <c r="M43" i="17"/>
  <c r="N43" i="17"/>
  <c r="O43" i="17"/>
  <c r="P43" i="17"/>
  <c r="Q43" i="17"/>
  <c r="R43" i="17"/>
  <c r="S43" i="17"/>
  <c r="T43" i="17"/>
  <c r="U43" i="17"/>
  <c r="D44" i="17"/>
  <c r="F44" i="17"/>
  <c r="G44" i="17"/>
  <c r="M44" i="17"/>
  <c r="N44" i="17"/>
  <c r="O44" i="17"/>
  <c r="P44" i="17"/>
  <c r="Q44" i="17"/>
  <c r="R44" i="17"/>
  <c r="S44" i="17"/>
  <c r="T44" i="17"/>
  <c r="U44" i="17"/>
  <c r="D45" i="17"/>
  <c r="F45" i="17"/>
  <c r="G45" i="17"/>
  <c r="M45" i="17"/>
  <c r="N45" i="17"/>
  <c r="O45" i="17"/>
  <c r="P45" i="17"/>
  <c r="Q45" i="17"/>
  <c r="R45" i="17"/>
  <c r="S45" i="17"/>
  <c r="T45" i="17"/>
  <c r="U45" i="17"/>
  <c r="D46" i="17"/>
  <c r="F46" i="17"/>
  <c r="G46" i="17"/>
  <c r="M46" i="17"/>
  <c r="N46" i="17"/>
  <c r="O46" i="17"/>
  <c r="P46" i="17"/>
  <c r="Q46" i="17"/>
  <c r="R46" i="17"/>
  <c r="S46" i="17"/>
  <c r="T46" i="17"/>
  <c r="U46" i="17"/>
  <c r="D47" i="17"/>
  <c r="F47" i="17"/>
  <c r="G47" i="17"/>
  <c r="M47" i="17"/>
  <c r="N47" i="17"/>
  <c r="O47" i="17"/>
  <c r="P47" i="17"/>
  <c r="Q47" i="17"/>
  <c r="R47" i="17"/>
  <c r="S47" i="17"/>
  <c r="T47" i="17"/>
  <c r="U47" i="17"/>
  <c r="D48" i="17"/>
  <c r="F48" i="17"/>
  <c r="G48" i="17"/>
  <c r="M48" i="17"/>
  <c r="N48" i="17"/>
  <c r="O48" i="17"/>
  <c r="P48" i="17"/>
  <c r="Q48" i="17"/>
  <c r="R48" i="17"/>
  <c r="S48" i="17"/>
  <c r="T48" i="17"/>
  <c r="U48" i="17"/>
  <c r="D49" i="17"/>
  <c r="F49" i="17"/>
  <c r="G49" i="17"/>
  <c r="M49" i="17"/>
  <c r="N49" i="17"/>
  <c r="O49" i="17"/>
  <c r="P49" i="17"/>
  <c r="Q49" i="17"/>
  <c r="R49" i="17"/>
  <c r="S49" i="17"/>
  <c r="T49" i="17"/>
  <c r="U49" i="17"/>
  <c r="D50" i="17"/>
  <c r="F50" i="17"/>
  <c r="G50" i="17"/>
  <c r="M50" i="17"/>
  <c r="N50" i="17"/>
  <c r="O50" i="17"/>
  <c r="P50" i="17"/>
  <c r="Q50" i="17"/>
  <c r="R50" i="17"/>
  <c r="S50" i="17"/>
  <c r="T50" i="17"/>
  <c r="U50" i="17"/>
  <c r="D51" i="17"/>
  <c r="F51" i="17"/>
  <c r="G51" i="17"/>
  <c r="M51" i="17"/>
  <c r="N51" i="17"/>
  <c r="O51" i="17"/>
  <c r="P51" i="17"/>
  <c r="Q51" i="17"/>
  <c r="R51" i="17"/>
  <c r="S51" i="17"/>
  <c r="T51" i="17"/>
  <c r="U51" i="17"/>
  <c r="D52" i="17"/>
  <c r="F52" i="17"/>
  <c r="G52" i="17"/>
  <c r="M52" i="17"/>
  <c r="N52" i="17"/>
  <c r="O52" i="17"/>
  <c r="P52" i="17"/>
  <c r="Q52" i="17"/>
  <c r="R52" i="17"/>
  <c r="S52" i="17"/>
  <c r="T52" i="17"/>
  <c r="U52" i="17"/>
  <c r="D53" i="17"/>
  <c r="F53" i="17"/>
  <c r="G53" i="17"/>
  <c r="M53" i="17"/>
  <c r="N53" i="17"/>
  <c r="O53" i="17"/>
  <c r="P53" i="17"/>
  <c r="Q53" i="17"/>
  <c r="R53" i="17"/>
  <c r="S53" i="17"/>
  <c r="T53" i="17"/>
  <c r="U53" i="17"/>
  <c r="D54" i="17"/>
  <c r="F54" i="17"/>
  <c r="G54" i="17"/>
  <c r="M54" i="17"/>
  <c r="N54" i="17"/>
  <c r="O54" i="17"/>
  <c r="P54" i="17"/>
  <c r="Q54" i="17"/>
  <c r="R54" i="17"/>
  <c r="S54" i="17"/>
  <c r="T54" i="17"/>
  <c r="U54" i="17"/>
  <c r="D55" i="17"/>
  <c r="F55" i="17"/>
  <c r="G55" i="17"/>
  <c r="M55" i="17"/>
  <c r="N55" i="17"/>
  <c r="O55" i="17"/>
  <c r="P55" i="17"/>
  <c r="Q55" i="17"/>
  <c r="R55" i="17"/>
  <c r="S55" i="17"/>
  <c r="T55" i="17"/>
  <c r="U55" i="17"/>
  <c r="D56" i="17"/>
  <c r="F56" i="17"/>
  <c r="G56" i="17"/>
  <c r="M56" i="17"/>
  <c r="N56" i="17"/>
  <c r="O56" i="17"/>
  <c r="P56" i="17"/>
  <c r="Q56" i="17"/>
  <c r="R56" i="17"/>
  <c r="S56" i="17"/>
  <c r="T56" i="17"/>
  <c r="U56" i="17"/>
  <c r="D57" i="17"/>
  <c r="F57" i="17"/>
  <c r="G57" i="17"/>
  <c r="M57" i="17"/>
  <c r="N57" i="17"/>
  <c r="O57" i="17"/>
  <c r="P57" i="17"/>
  <c r="Q57" i="17"/>
  <c r="R57" i="17"/>
  <c r="S57" i="17"/>
  <c r="T57" i="17"/>
  <c r="U57" i="17"/>
  <c r="D58" i="17"/>
  <c r="F58" i="17"/>
  <c r="G58" i="17"/>
  <c r="M58" i="17"/>
  <c r="N58" i="17"/>
  <c r="O58" i="17"/>
  <c r="P58" i="17"/>
  <c r="Q58" i="17"/>
  <c r="R58" i="17"/>
  <c r="S58" i="17"/>
  <c r="T58" i="17"/>
  <c r="U58" i="17"/>
  <c r="D59" i="17"/>
  <c r="F59" i="17"/>
  <c r="G59" i="17"/>
  <c r="M59" i="17"/>
  <c r="N59" i="17"/>
  <c r="O59" i="17"/>
  <c r="P59" i="17"/>
  <c r="Q59" i="17"/>
  <c r="R59" i="17"/>
  <c r="S59" i="17"/>
  <c r="T59" i="17"/>
  <c r="U59" i="17"/>
  <c r="D60" i="17"/>
  <c r="F60" i="17"/>
  <c r="G60" i="17"/>
  <c r="M60" i="17"/>
  <c r="N60" i="17"/>
  <c r="O60" i="17"/>
  <c r="P60" i="17"/>
  <c r="Q60" i="17"/>
  <c r="R60" i="17"/>
  <c r="S60" i="17"/>
  <c r="T60" i="17"/>
  <c r="U60" i="17"/>
  <c r="D61" i="17"/>
  <c r="F61" i="17"/>
  <c r="G61" i="17"/>
  <c r="M61" i="17"/>
  <c r="N61" i="17"/>
  <c r="O61" i="17"/>
  <c r="P61" i="17"/>
  <c r="Q61" i="17"/>
  <c r="R61" i="17"/>
  <c r="S61" i="17"/>
  <c r="T61" i="17"/>
  <c r="U61" i="17"/>
  <c r="D62" i="17"/>
  <c r="F62" i="17"/>
  <c r="G62" i="17"/>
  <c r="M62" i="17"/>
  <c r="N62" i="17"/>
  <c r="O62" i="17"/>
  <c r="P62" i="17"/>
  <c r="Q62" i="17"/>
  <c r="R62" i="17"/>
  <c r="S62" i="17"/>
  <c r="T62" i="17"/>
  <c r="U62" i="17"/>
  <c r="D63" i="17"/>
  <c r="F63" i="17"/>
  <c r="G63" i="17"/>
  <c r="M63" i="17"/>
  <c r="N63" i="17"/>
  <c r="O63" i="17"/>
  <c r="P63" i="17"/>
  <c r="Q63" i="17"/>
  <c r="R63" i="17"/>
  <c r="S63" i="17"/>
  <c r="T63" i="17"/>
  <c r="U63" i="17"/>
  <c r="D64" i="17"/>
  <c r="F64" i="17"/>
  <c r="G64" i="17"/>
  <c r="M64" i="17"/>
  <c r="N64" i="17"/>
  <c r="O64" i="17"/>
  <c r="P64" i="17"/>
  <c r="Q64" i="17"/>
  <c r="R64" i="17"/>
  <c r="S64" i="17"/>
  <c r="T64" i="17"/>
  <c r="U64" i="17"/>
  <c r="D65" i="17"/>
  <c r="F65" i="17"/>
  <c r="G65" i="17"/>
  <c r="M65" i="17"/>
  <c r="N65" i="17"/>
  <c r="O65" i="17"/>
  <c r="P65" i="17"/>
  <c r="Q65" i="17"/>
  <c r="R65" i="17"/>
  <c r="S65" i="17"/>
  <c r="T65" i="17"/>
  <c r="U65" i="17"/>
  <c r="D66" i="17"/>
  <c r="F66" i="17"/>
  <c r="G66" i="17"/>
  <c r="M66" i="17"/>
  <c r="N66" i="17"/>
  <c r="O66" i="17"/>
  <c r="P66" i="17"/>
  <c r="Q66" i="17"/>
  <c r="R66" i="17"/>
  <c r="S66" i="17"/>
  <c r="T66" i="17"/>
  <c r="U66" i="17"/>
  <c r="D67" i="17"/>
  <c r="F67" i="17"/>
  <c r="G67" i="17"/>
  <c r="M67" i="17"/>
  <c r="N67" i="17"/>
  <c r="O67" i="17"/>
  <c r="P67" i="17"/>
  <c r="Q67" i="17"/>
  <c r="R67" i="17"/>
  <c r="S67" i="17"/>
  <c r="T67" i="17"/>
  <c r="U67" i="17"/>
  <c r="D68" i="17"/>
  <c r="F68" i="17"/>
  <c r="G68" i="17"/>
  <c r="M68" i="17"/>
  <c r="N68" i="17"/>
  <c r="O68" i="17"/>
  <c r="P68" i="17"/>
  <c r="Q68" i="17"/>
  <c r="R68" i="17"/>
  <c r="S68" i="17"/>
  <c r="T68" i="17"/>
  <c r="U68" i="17"/>
  <c r="D69" i="17"/>
  <c r="F69" i="17"/>
  <c r="G69" i="17"/>
  <c r="M69" i="17"/>
  <c r="N69" i="17"/>
  <c r="O69" i="17"/>
  <c r="P69" i="17"/>
  <c r="Q69" i="17"/>
  <c r="R69" i="17"/>
  <c r="S69" i="17"/>
  <c r="T69" i="17"/>
  <c r="U69" i="17"/>
  <c r="D70" i="17"/>
  <c r="F70" i="17"/>
  <c r="G70" i="17"/>
  <c r="M70" i="17"/>
  <c r="N70" i="17"/>
  <c r="O70" i="17"/>
  <c r="P70" i="17"/>
  <c r="Q70" i="17"/>
  <c r="R70" i="17"/>
  <c r="S70" i="17"/>
  <c r="T70" i="17"/>
  <c r="U70" i="17"/>
  <c r="D71" i="17"/>
  <c r="F71" i="17"/>
  <c r="G71" i="17"/>
  <c r="M71" i="17"/>
  <c r="N71" i="17"/>
  <c r="O71" i="17"/>
  <c r="P71" i="17"/>
  <c r="Q71" i="17"/>
  <c r="R71" i="17"/>
  <c r="S71" i="17"/>
  <c r="T71" i="17"/>
  <c r="U71" i="17"/>
  <c r="D72" i="17"/>
  <c r="F72" i="17"/>
  <c r="G72" i="17"/>
  <c r="M72" i="17"/>
  <c r="N72" i="17"/>
  <c r="O72" i="17"/>
  <c r="P72" i="17"/>
  <c r="Q72" i="17"/>
  <c r="R72" i="17"/>
  <c r="S72" i="17"/>
  <c r="T72" i="17"/>
  <c r="U72" i="17"/>
  <c r="D73" i="17"/>
  <c r="F73" i="17"/>
  <c r="G73" i="17"/>
  <c r="M73" i="17"/>
  <c r="N73" i="17"/>
  <c r="O73" i="17"/>
  <c r="P73" i="17"/>
  <c r="Q73" i="17"/>
  <c r="R73" i="17"/>
  <c r="S73" i="17"/>
  <c r="T73" i="17"/>
  <c r="U73" i="17"/>
  <c r="D74" i="17"/>
  <c r="F74" i="17"/>
  <c r="G74" i="17"/>
  <c r="M74" i="17"/>
  <c r="N74" i="17"/>
  <c r="O74" i="17"/>
  <c r="P74" i="17"/>
  <c r="Q74" i="17"/>
  <c r="R74" i="17"/>
  <c r="S74" i="17"/>
  <c r="T74" i="17"/>
  <c r="U74" i="17"/>
  <c r="D75" i="17"/>
  <c r="F75" i="17"/>
  <c r="G75" i="17"/>
  <c r="M75" i="17"/>
  <c r="N75" i="17"/>
  <c r="O75" i="17"/>
  <c r="P75" i="17"/>
  <c r="Q75" i="17"/>
  <c r="R75" i="17"/>
  <c r="S75" i="17"/>
  <c r="T75" i="17"/>
  <c r="U75" i="17"/>
  <c r="D76" i="17"/>
  <c r="F76" i="17"/>
  <c r="G76" i="17"/>
  <c r="M76" i="17"/>
  <c r="N76" i="17"/>
  <c r="O76" i="17"/>
  <c r="P76" i="17"/>
  <c r="Q76" i="17"/>
  <c r="R76" i="17"/>
  <c r="S76" i="17"/>
  <c r="T76" i="17"/>
  <c r="U76" i="17"/>
  <c r="D77" i="17"/>
  <c r="F77" i="17"/>
  <c r="G77" i="17"/>
  <c r="M77" i="17"/>
  <c r="N77" i="17"/>
  <c r="O77" i="17"/>
  <c r="P77" i="17"/>
  <c r="Q77" i="17"/>
  <c r="R77" i="17"/>
  <c r="S77" i="17"/>
  <c r="T77" i="17"/>
  <c r="U77" i="17"/>
  <c r="D78" i="17"/>
  <c r="F78" i="17"/>
  <c r="G78" i="17"/>
  <c r="M78" i="17"/>
  <c r="N78" i="17"/>
  <c r="O78" i="17"/>
  <c r="P78" i="17"/>
  <c r="Q78" i="17"/>
  <c r="R78" i="17"/>
  <c r="S78" i="17"/>
  <c r="T78" i="17"/>
  <c r="U78" i="17"/>
  <c r="D79" i="17"/>
  <c r="F79" i="17"/>
  <c r="G79" i="17"/>
  <c r="M79" i="17"/>
  <c r="N79" i="17"/>
  <c r="O79" i="17"/>
  <c r="P79" i="17"/>
  <c r="Q79" i="17"/>
  <c r="R79" i="17"/>
  <c r="S79" i="17"/>
  <c r="T79" i="17"/>
  <c r="U79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D107" i="17"/>
  <c r="F107" i="17"/>
  <c r="D108" i="17"/>
  <c r="F108" i="17"/>
  <c r="D109" i="17"/>
  <c r="F109" i="17"/>
  <c r="D110" i="17"/>
  <c r="F110" i="17"/>
  <c r="D111" i="17"/>
  <c r="F111" i="17"/>
  <c r="D112" i="17"/>
  <c r="F112" i="17"/>
  <c r="D113" i="17"/>
  <c r="F113" i="17"/>
  <c r="D114" i="17"/>
  <c r="F114" i="17"/>
  <c r="D115" i="17"/>
  <c r="F115" i="17"/>
  <c r="D116" i="17"/>
  <c r="F116" i="17"/>
  <c r="D117" i="17"/>
  <c r="F117" i="17"/>
  <c r="D118" i="17"/>
  <c r="F118" i="17"/>
  <c r="D119" i="17"/>
  <c r="F119" i="17"/>
  <c r="D120" i="17"/>
  <c r="F120" i="17"/>
  <c r="D121" i="17"/>
  <c r="F121" i="17"/>
  <c r="D122" i="17"/>
  <c r="F122" i="17"/>
  <c r="F125" i="17"/>
  <c r="F126" i="17"/>
  <c r="M126" i="17"/>
  <c r="N126" i="17"/>
  <c r="O126" i="17"/>
  <c r="P126" i="17"/>
  <c r="Q126" i="17"/>
  <c r="R126" i="17"/>
  <c r="S126" i="17"/>
  <c r="T126" i="17"/>
  <c r="U126" i="17"/>
  <c r="F127" i="17"/>
  <c r="M127" i="17"/>
  <c r="N127" i="17"/>
  <c r="O127" i="17"/>
  <c r="P127" i="17"/>
  <c r="Q127" i="17"/>
  <c r="R127" i="17"/>
  <c r="S127" i="17"/>
  <c r="T127" i="17"/>
  <c r="U127" i="17"/>
  <c r="D128" i="17"/>
  <c r="F128" i="17"/>
  <c r="M128" i="17"/>
  <c r="N128" i="17"/>
  <c r="O128" i="17"/>
  <c r="P128" i="17"/>
  <c r="Q128" i="17"/>
  <c r="R128" i="17"/>
  <c r="S128" i="17"/>
  <c r="T128" i="17"/>
  <c r="U128" i="17"/>
  <c r="D129" i="17"/>
  <c r="F129" i="17"/>
  <c r="M129" i="17"/>
  <c r="N129" i="17"/>
  <c r="O129" i="17"/>
  <c r="P129" i="17"/>
  <c r="Q129" i="17"/>
  <c r="R129" i="17"/>
  <c r="S129" i="17"/>
  <c r="T129" i="17"/>
  <c r="U129" i="17"/>
  <c r="D130" i="17"/>
  <c r="F130" i="17"/>
  <c r="M130" i="17"/>
  <c r="N130" i="17"/>
  <c r="O130" i="17"/>
  <c r="P130" i="17"/>
  <c r="Q130" i="17"/>
  <c r="R130" i="17"/>
  <c r="S130" i="17"/>
  <c r="T130" i="17"/>
  <c r="U130" i="17"/>
  <c r="D131" i="17"/>
  <c r="F131" i="17"/>
  <c r="M131" i="17"/>
  <c r="N131" i="17"/>
  <c r="O131" i="17"/>
  <c r="P131" i="17"/>
  <c r="Q131" i="17"/>
  <c r="R131" i="17"/>
  <c r="S131" i="17"/>
  <c r="T131" i="17"/>
  <c r="U131" i="17"/>
  <c r="D132" i="17"/>
  <c r="F132" i="17"/>
  <c r="M132" i="17"/>
  <c r="N132" i="17"/>
  <c r="O132" i="17"/>
  <c r="P132" i="17"/>
  <c r="Q132" i="17"/>
  <c r="R132" i="17"/>
  <c r="S132" i="17"/>
  <c r="T132" i="17"/>
  <c r="U132" i="17"/>
  <c r="D133" i="17"/>
  <c r="F133" i="17"/>
  <c r="M133" i="17"/>
  <c r="N133" i="17"/>
  <c r="O133" i="17"/>
  <c r="P133" i="17"/>
  <c r="Q133" i="17"/>
  <c r="R133" i="17"/>
  <c r="S133" i="17"/>
  <c r="T133" i="17"/>
  <c r="U133" i="17"/>
  <c r="D134" i="17"/>
  <c r="F134" i="17"/>
  <c r="M134" i="17"/>
  <c r="N134" i="17"/>
  <c r="O134" i="17"/>
  <c r="P134" i="17"/>
  <c r="Q134" i="17"/>
  <c r="R134" i="17"/>
  <c r="S134" i="17"/>
  <c r="T134" i="17"/>
  <c r="U134" i="17"/>
  <c r="D135" i="17"/>
  <c r="F135" i="17"/>
  <c r="M135" i="17"/>
  <c r="N135" i="17"/>
  <c r="O135" i="17"/>
  <c r="P135" i="17"/>
  <c r="Q135" i="17"/>
  <c r="R135" i="17"/>
  <c r="S135" i="17"/>
  <c r="T135" i="17"/>
  <c r="U135" i="17"/>
  <c r="D136" i="17"/>
  <c r="F136" i="17"/>
  <c r="M136" i="17"/>
  <c r="N136" i="17"/>
  <c r="O136" i="17"/>
  <c r="P136" i="17"/>
  <c r="Q136" i="17"/>
  <c r="R136" i="17"/>
  <c r="S136" i="17"/>
  <c r="T136" i="17"/>
  <c r="U136" i="17"/>
  <c r="D137" i="17"/>
  <c r="F137" i="17"/>
  <c r="M137" i="17"/>
  <c r="N137" i="17"/>
  <c r="O137" i="17"/>
  <c r="P137" i="17"/>
  <c r="Q137" i="17"/>
  <c r="R137" i="17"/>
  <c r="S137" i="17"/>
  <c r="T137" i="17"/>
  <c r="U137" i="17"/>
  <c r="D138" i="17"/>
  <c r="F138" i="17"/>
  <c r="M138" i="17"/>
  <c r="N138" i="17"/>
  <c r="O138" i="17"/>
  <c r="P138" i="17"/>
  <c r="Q138" i="17"/>
  <c r="R138" i="17"/>
  <c r="S138" i="17"/>
  <c r="T138" i="17"/>
  <c r="U138" i="17"/>
  <c r="D139" i="17"/>
  <c r="F139" i="17"/>
  <c r="M139" i="17"/>
  <c r="N139" i="17"/>
  <c r="O139" i="17"/>
  <c r="P139" i="17"/>
  <c r="Q139" i="17"/>
  <c r="R139" i="17"/>
  <c r="S139" i="17"/>
  <c r="T139" i="17"/>
  <c r="U139" i="17"/>
  <c r="D140" i="17"/>
  <c r="F140" i="17"/>
  <c r="M140" i="17"/>
  <c r="N140" i="17"/>
  <c r="O140" i="17"/>
  <c r="P140" i="17"/>
  <c r="Q140" i="17"/>
  <c r="R140" i="17"/>
  <c r="S140" i="17"/>
  <c r="T140" i="17"/>
  <c r="U140" i="17"/>
  <c r="D141" i="17"/>
  <c r="F141" i="17"/>
  <c r="M141" i="17"/>
  <c r="N141" i="17"/>
  <c r="O141" i="17"/>
  <c r="P141" i="17"/>
  <c r="Q141" i="17"/>
  <c r="R141" i="17"/>
  <c r="S141" i="17"/>
  <c r="T141" i="17"/>
  <c r="U141" i="17"/>
  <c r="D142" i="17"/>
  <c r="F142" i="17"/>
  <c r="M142" i="17"/>
  <c r="N142" i="17"/>
  <c r="O142" i="17"/>
  <c r="P142" i="17"/>
  <c r="Q142" i="17"/>
  <c r="R142" i="17"/>
  <c r="S142" i="17"/>
  <c r="T142" i="17"/>
  <c r="U142" i="17"/>
  <c r="D143" i="17"/>
  <c r="F143" i="17"/>
  <c r="M143" i="17"/>
  <c r="N143" i="17"/>
  <c r="O143" i="17"/>
  <c r="P143" i="17"/>
  <c r="Q143" i="17"/>
  <c r="R143" i="17"/>
  <c r="S143" i="17"/>
  <c r="T143" i="17"/>
  <c r="U143" i="17"/>
  <c r="D144" i="17"/>
  <c r="F144" i="17"/>
  <c r="M144" i="17"/>
  <c r="N144" i="17"/>
  <c r="O144" i="17"/>
  <c r="P144" i="17"/>
  <c r="Q144" i="17"/>
  <c r="R144" i="17"/>
  <c r="S144" i="17"/>
  <c r="T144" i="17"/>
  <c r="U144" i="17"/>
  <c r="D145" i="17"/>
  <c r="F145" i="17"/>
  <c r="M145" i="17"/>
  <c r="N145" i="17"/>
  <c r="O145" i="17"/>
  <c r="P145" i="17"/>
  <c r="Q145" i="17"/>
  <c r="R145" i="17"/>
  <c r="S145" i="17"/>
  <c r="T145" i="17"/>
  <c r="U145" i="17"/>
  <c r="D146" i="17"/>
  <c r="F146" i="17"/>
  <c r="M146" i="17"/>
  <c r="N146" i="17"/>
  <c r="O146" i="17"/>
  <c r="P146" i="17"/>
  <c r="Q146" i="17"/>
  <c r="R146" i="17"/>
  <c r="S146" i="17"/>
  <c r="T146" i="17"/>
  <c r="U146" i="17"/>
  <c r="D147" i="17"/>
  <c r="F147" i="17"/>
  <c r="M147" i="17"/>
  <c r="N147" i="17"/>
  <c r="O147" i="17"/>
  <c r="P147" i="17"/>
  <c r="Q147" i="17"/>
  <c r="R147" i="17"/>
  <c r="S147" i="17"/>
  <c r="T147" i="17"/>
  <c r="U147" i="17"/>
  <c r="D148" i="17"/>
  <c r="F148" i="17"/>
  <c r="M148" i="17"/>
  <c r="N148" i="17"/>
  <c r="O148" i="17"/>
  <c r="P148" i="17"/>
  <c r="Q148" i="17"/>
  <c r="R148" i="17"/>
  <c r="S148" i="17"/>
  <c r="T148" i="17"/>
  <c r="U148" i="17"/>
  <c r="D149" i="17"/>
  <c r="F149" i="17"/>
  <c r="M149" i="17"/>
  <c r="N149" i="17"/>
  <c r="O149" i="17"/>
  <c r="P149" i="17"/>
  <c r="Q149" i="17"/>
  <c r="R149" i="17"/>
  <c r="S149" i="17"/>
  <c r="T149" i="17"/>
  <c r="U149" i="17"/>
  <c r="D150" i="17"/>
  <c r="F150" i="17"/>
  <c r="M150" i="17"/>
  <c r="N150" i="17"/>
  <c r="O150" i="17"/>
  <c r="P150" i="17"/>
  <c r="Q150" i="17"/>
  <c r="R150" i="17"/>
  <c r="S150" i="17"/>
  <c r="T150" i="17"/>
  <c r="U150" i="17"/>
  <c r="D151" i="17"/>
  <c r="F151" i="17"/>
  <c r="M151" i="17"/>
  <c r="N151" i="17"/>
  <c r="O151" i="17"/>
  <c r="P151" i="17"/>
  <c r="Q151" i="17"/>
  <c r="R151" i="17"/>
  <c r="S151" i="17"/>
  <c r="T151" i="17"/>
  <c r="U151" i="17"/>
  <c r="D152" i="17"/>
  <c r="F152" i="17"/>
  <c r="M152" i="17"/>
  <c r="N152" i="17"/>
  <c r="O152" i="17"/>
  <c r="P152" i="17"/>
  <c r="Q152" i="17"/>
  <c r="R152" i="17"/>
  <c r="S152" i="17"/>
  <c r="T152" i="17"/>
  <c r="U152" i="17"/>
  <c r="D153" i="17"/>
  <c r="F153" i="17"/>
  <c r="M153" i="17"/>
  <c r="N153" i="17"/>
  <c r="O153" i="17"/>
  <c r="P153" i="17"/>
  <c r="Q153" i="17"/>
  <c r="R153" i="17"/>
  <c r="S153" i="17"/>
  <c r="T153" i="17"/>
  <c r="U153" i="17"/>
  <c r="D154" i="17"/>
  <c r="F154" i="17"/>
  <c r="M154" i="17"/>
  <c r="N154" i="17"/>
  <c r="O154" i="17"/>
  <c r="P154" i="17"/>
  <c r="Q154" i="17"/>
  <c r="R154" i="17"/>
  <c r="S154" i="17"/>
  <c r="T154" i="17"/>
  <c r="U154" i="17"/>
  <c r="D155" i="17"/>
  <c r="F155" i="17"/>
  <c r="M155" i="17"/>
  <c r="N155" i="17"/>
  <c r="O155" i="17"/>
  <c r="P155" i="17"/>
  <c r="Q155" i="17"/>
  <c r="R155" i="17"/>
  <c r="S155" i="17"/>
  <c r="T155" i="17"/>
  <c r="U155" i="17"/>
  <c r="D156" i="17"/>
  <c r="F156" i="17"/>
  <c r="M156" i="17"/>
  <c r="N156" i="17"/>
  <c r="O156" i="17"/>
  <c r="P156" i="17"/>
  <c r="Q156" i="17"/>
  <c r="R156" i="17"/>
  <c r="S156" i="17"/>
  <c r="T156" i="17"/>
  <c r="U156" i="17"/>
  <c r="D157" i="17"/>
  <c r="F157" i="17"/>
  <c r="M157" i="17"/>
  <c r="N157" i="17"/>
  <c r="O157" i="17"/>
  <c r="P157" i="17"/>
  <c r="Q157" i="17"/>
  <c r="R157" i="17"/>
  <c r="S157" i="17"/>
  <c r="T157" i="17"/>
  <c r="U157" i="17"/>
  <c r="D158" i="17"/>
  <c r="F158" i="17"/>
  <c r="M158" i="17"/>
  <c r="N158" i="17"/>
  <c r="O158" i="17"/>
  <c r="P158" i="17"/>
  <c r="Q158" i="17"/>
  <c r="R158" i="17"/>
  <c r="S158" i="17"/>
  <c r="T158" i="17"/>
  <c r="U158" i="17"/>
  <c r="D159" i="17"/>
  <c r="F159" i="17"/>
  <c r="M159" i="17"/>
  <c r="N159" i="17"/>
  <c r="O159" i="17"/>
  <c r="P159" i="17"/>
  <c r="Q159" i="17"/>
  <c r="R159" i="17"/>
  <c r="S159" i="17"/>
  <c r="T159" i="17"/>
  <c r="U159" i="17"/>
  <c r="D160" i="17"/>
  <c r="F160" i="17"/>
  <c r="M160" i="17"/>
  <c r="N160" i="17"/>
  <c r="O160" i="17"/>
  <c r="P160" i="17"/>
  <c r="Q160" i="17"/>
  <c r="R160" i="17"/>
  <c r="S160" i="17"/>
  <c r="T160" i="17"/>
  <c r="U160" i="17"/>
  <c r="D161" i="17"/>
  <c r="F161" i="17"/>
  <c r="M161" i="17"/>
  <c r="N161" i="17"/>
  <c r="O161" i="17"/>
  <c r="P161" i="17"/>
  <c r="Q161" i="17"/>
  <c r="R161" i="17"/>
  <c r="S161" i="17"/>
  <c r="T161" i="17"/>
  <c r="U161" i="17"/>
  <c r="D162" i="17"/>
  <c r="F162" i="17"/>
  <c r="M162" i="17"/>
  <c r="N162" i="17"/>
  <c r="O162" i="17"/>
  <c r="P162" i="17"/>
  <c r="Q162" i="17"/>
  <c r="R162" i="17"/>
  <c r="S162" i="17"/>
  <c r="T162" i="17"/>
  <c r="U162" i="17"/>
  <c r="D163" i="17"/>
  <c r="F163" i="17"/>
  <c r="M163" i="17"/>
  <c r="N163" i="17"/>
  <c r="O163" i="17"/>
  <c r="P163" i="17"/>
  <c r="Q163" i="17"/>
  <c r="R163" i="17"/>
  <c r="S163" i="17"/>
  <c r="T163" i="17"/>
  <c r="U163" i="17"/>
  <c r="D164" i="17"/>
  <c r="F164" i="17"/>
  <c r="M164" i="17"/>
  <c r="N164" i="17"/>
  <c r="O164" i="17"/>
  <c r="P164" i="17"/>
  <c r="Q164" i="17"/>
  <c r="R164" i="17"/>
  <c r="S164" i="17"/>
  <c r="T164" i="17"/>
  <c r="U164" i="17"/>
  <c r="D165" i="17"/>
  <c r="F165" i="17"/>
  <c r="M165" i="17"/>
  <c r="N165" i="17"/>
  <c r="O165" i="17"/>
  <c r="P165" i="17"/>
  <c r="Q165" i="17"/>
  <c r="R165" i="17"/>
  <c r="S165" i="17"/>
  <c r="T165" i="17"/>
  <c r="U165" i="17"/>
  <c r="E167" i="17"/>
  <c r="C170" i="17"/>
  <c r="D170" i="17"/>
  <c r="F170" i="17"/>
  <c r="G170" i="17"/>
  <c r="H170" i="17"/>
  <c r="I170" i="17"/>
  <c r="C171" i="17"/>
  <c r="D171" i="17"/>
  <c r="F171" i="17"/>
  <c r="G171" i="17"/>
  <c r="H171" i="17"/>
  <c r="I171" i="17"/>
  <c r="C172" i="17"/>
  <c r="D172" i="17"/>
  <c r="F172" i="17"/>
  <c r="G172" i="17"/>
  <c r="H172" i="17"/>
  <c r="I172" i="17"/>
  <c r="C173" i="17"/>
  <c r="D173" i="17"/>
  <c r="F173" i="17"/>
  <c r="G173" i="17"/>
  <c r="H173" i="17"/>
  <c r="I173" i="17"/>
  <c r="C174" i="17"/>
  <c r="D174" i="17"/>
  <c r="F174" i="17"/>
  <c r="G174" i="17"/>
  <c r="H174" i="17"/>
  <c r="I174" i="17"/>
  <c r="C175" i="17"/>
  <c r="D175" i="17"/>
  <c r="F175" i="17"/>
  <c r="G175" i="17"/>
  <c r="H175" i="17"/>
  <c r="I175" i="17"/>
  <c r="C176" i="17"/>
  <c r="D176" i="17"/>
  <c r="F176" i="17"/>
  <c r="G176" i="17"/>
  <c r="H176" i="17"/>
  <c r="I176" i="17"/>
  <c r="C177" i="17"/>
  <c r="D177" i="17"/>
  <c r="F177" i="17"/>
  <c r="G177" i="17"/>
  <c r="H177" i="17"/>
  <c r="I177" i="17"/>
  <c r="C178" i="17"/>
  <c r="D178" i="17"/>
  <c r="F178" i="17"/>
  <c r="G178" i="17"/>
  <c r="H178" i="17"/>
  <c r="I178" i="17"/>
  <c r="C179" i="17"/>
  <c r="D179" i="17"/>
  <c r="F179" i="17"/>
  <c r="G179" i="17"/>
  <c r="H179" i="17"/>
  <c r="I179" i="17"/>
  <c r="C180" i="17"/>
  <c r="D180" i="17"/>
  <c r="F180" i="17"/>
  <c r="G180" i="17"/>
  <c r="H180" i="17"/>
  <c r="I180" i="17"/>
  <c r="C181" i="17"/>
  <c r="D181" i="17"/>
  <c r="F181" i="17"/>
  <c r="G181" i="17"/>
  <c r="H181" i="17"/>
  <c r="I181" i="17"/>
  <c r="C182" i="17"/>
  <c r="D182" i="17"/>
  <c r="F182" i="17"/>
  <c r="G182" i="17"/>
  <c r="H182" i="17"/>
  <c r="I182" i="17"/>
  <c r="C183" i="17"/>
  <c r="D183" i="17"/>
  <c r="F183" i="17"/>
  <c r="G183" i="17"/>
  <c r="H183" i="17"/>
  <c r="I183" i="17"/>
  <c r="C184" i="17"/>
  <c r="D184" i="17"/>
  <c r="F184" i="17"/>
  <c r="G184" i="17"/>
  <c r="H184" i="17"/>
  <c r="I184" i="17"/>
  <c r="C185" i="17"/>
  <c r="D185" i="17"/>
  <c r="F185" i="17"/>
  <c r="G185" i="17"/>
  <c r="H185" i="17"/>
  <c r="I185" i="17"/>
  <c r="C186" i="17"/>
  <c r="D186" i="17"/>
  <c r="F186" i="17"/>
  <c r="G186" i="17"/>
  <c r="H186" i="17"/>
  <c r="I186" i="17"/>
  <c r="C187" i="17"/>
  <c r="D187" i="17"/>
  <c r="F187" i="17"/>
  <c r="G187" i="17"/>
  <c r="H187" i="17"/>
  <c r="I187" i="17"/>
  <c r="C188" i="17"/>
  <c r="D188" i="17"/>
  <c r="F188" i="17"/>
  <c r="G188" i="17"/>
  <c r="H188" i="17"/>
  <c r="I188" i="17"/>
  <c r="C189" i="17"/>
  <c r="D189" i="17"/>
  <c r="F189" i="17"/>
  <c r="G189" i="17"/>
  <c r="H189" i="17"/>
  <c r="I189" i="17"/>
  <c r="C190" i="17"/>
  <c r="D190" i="17"/>
  <c r="F190" i="17"/>
  <c r="G190" i="17"/>
  <c r="H190" i="17"/>
  <c r="I190" i="17"/>
  <c r="C191" i="17"/>
  <c r="D191" i="17"/>
  <c r="F191" i="17"/>
  <c r="G191" i="17"/>
  <c r="H191" i="17"/>
  <c r="I191" i="17"/>
  <c r="C192" i="17"/>
  <c r="D192" i="17"/>
  <c r="F192" i="17"/>
  <c r="G192" i="17"/>
  <c r="H192" i="17"/>
  <c r="I192" i="17"/>
  <c r="C193" i="17"/>
  <c r="D193" i="17"/>
  <c r="F193" i="17"/>
  <c r="G193" i="17"/>
  <c r="H193" i="17"/>
  <c r="I193" i="17"/>
  <c r="C194" i="17"/>
  <c r="D194" i="17"/>
  <c r="F194" i="17"/>
  <c r="G194" i="17"/>
  <c r="H194" i="17"/>
  <c r="I194" i="17"/>
  <c r="C195" i="17"/>
  <c r="D195" i="17"/>
  <c r="F195" i="17"/>
  <c r="G195" i="17"/>
  <c r="H195" i="17"/>
  <c r="I195" i="17"/>
  <c r="C196" i="17"/>
  <c r="D196" i="17"/>
  <c r="F196" i="17"/>
  <c r="G196" i="17"/>
  <c r="H196" i="17"/>
  <c r="I196" i="17"/>
  <c r="C197" i="17"/>
  <c r="D197" i="17"/>
  <c r="F197" i="17"/>
  <c r="G197" i="17"/>
  <c r="H197" i="17"/>
  <c r="I197" i="17"/>
  <c r="C198" i="17"/>
  <c r="D198" i="17"/>
  <c r="F198" i="17"/>
  <c r="G198" i="17"/>
  <c r="H198" i="17"/>
  <c r="I198" i="17"/>
  <c r="C199" i="17"/>
  <c r="D199" i="17"/>
  <c r="F199" i="17"/>
  <c r="G199" i="17"/>
  <c r="H199" i="17"/>
  <c r="I199" i="17"/>
  <c r="E200" i="17"/>
  <c r="E235" i="17"/>
  <c r="C240" i="17"/>
  <c r="D240" i="17"/>
  <c r="F240" i="17"/>
  <c r="G240" i="17"/>
  <c r="H240" i="17"/>
  <c r="I240" i="17"/>
  <c r="C241" i="17"/>
  <c r="D241" i="17"/>
  <c r="F241" i="17"/>
  <c r="G241" i="17"/>
  <c r="H241" i="17"/>
  <c r="I241" i="17"/>
  <c r="C242" i="17"/>
  <c r="D242" i="17"/>
  <c r="F242" i="17"/>
  <c r="G242" i="17"/>
  <c r="H242" i="17"/>
  <c r="I242" i="17"/>
  <c r="C243" i="17"/>
  <c r="D243" i="17"/>
  <c r="F243" i="17"/>
  <c r="G243" i="17"/>
  <c r="H243" i="17"/>
  <c r="I243" i="17"/>
  <c r="C244" i="17"/>
  <c r="D244" i="17"/>
  <c r="F244" i="17"/>
  <c r="G244" i="17"/>
  <c r="H244" i="17"/>
  <c r="I244" i="17"/>
  <c r="C245" i="17"/>
  <c r="D245" i="17"/>
  <c r="F245" i="17"/>
  <c r="G245" i="17"/>
  <c r="H245" i="17"/>
  <c r="I245" i="17"/>
  <c r="C246" i="17"/>
  <c r="D246" i="17"/>
  <c r="F246" i="17"/>
  <c r="G246" i="17"/>
  <c r="H246" i="17"/>
  <c r="I246" i="17"/>
  <c r="C247" i="17"/>
  <c r="D247" i="17"/>
  <c r="F247" i="17"/>
  <c r="G247" i="17"/>
  <c r="H247" i="17"/>
  <c r="I247" i="17"/>
  <c r="C248" i="17"/>
  <c r="D248" i="17"/>
  <c r="F248" i="17"/>
  <c r="G248" i="17"/>
  <c r="H248" i="17"/>
  <c r="I248" i="17"/>
  <c r="C249" i="17"/>
  <c r="D249" i="17"/>
  <c r="F249" i="17"/>
  <c r="G249" i="17"/>
  <c r="H249" i="17"/>
  <c r="I249" i="17"/>
  <c r="C250" i="17"/>
  <c r="D250" i="17"/>
  <c r="F250" i="17"/>
  <c r="G250" i="17"/>
  <c r="H250" i="17"/>
  <c r="I250" i="17"/>
  <c r="C251" i="17"/>
  <c r="D251" i="17"/>
  <c r="F251" i="17"/>
  <c r="G251" i="17"/>
  <c r="H251" i="17"/>
  <c r="I251" i="17"/>
  <c r="C252" i="17"/>
  <c r="D252" i="17"/>
  <c r="F252" i="17"/>
  <c r="G252" i="17"/>
  <c r="H252" i="17"/>
  <c r="I252" i="17"/>
  <c r="C253" i="17"/>
  <c r="D253" i="17"/>
  <c r="F253" i="17"/>
  <c r="G253" i="17"/>
  <c r="H253" i="17"/>
  <c r="I253" i="17"/>
  <c r="C254" i="17"/>
  <c r="D254" i="17"/>
  <c r="F254" i="17"/>
  <c r="G254" i="17"/>
  <c r="H254" i="17"/>
  <c r="I254" i="17"/>
  <c r="C255" i="17"/>
  <c r="D255" i="17"/>
  <c r="F255" i="17"/>
  <c r="G255" i="17"/>
  <c r="H255" i="17"/>
  <c r="I255" i="17"/>
  <c r="C256" i="17"/>
  <c r="D256" i="17"/>
  <c r="F256" i="17"/>
  <c r="G256" i="17"/>
  <c r="H256" i="17"/>
  <c r="I256" i="17"/>
  <c r="C257" i="17"/>
  <c r="D257" i="17"/>
  <c r="F257" i="17"/>
  <c r="G257" i="17"/>
  <c r="H257" i="17"/>
  <c r="I257" i="17"/>
  <c r="C258" i="17"/>
  <c r="D258" i="17"/>
  <c r="F258" i="17"/>
  <c r="G258" i="17"/>
  <c r="H258" i="17"/>
  <c r="I258" i="17"/>
  <c r="C259" i="17"/>
  <c r="D259" i="17"/>
  <c r="F259" i="17"/>
  <c r="G259" i="17"/>
  <c r="H259" i="17"/>
  <c r="I259" i="17"/>
  <c r="C260" i="17"/>
  <c r="D260" i="17"/>
  <c r="F260" i="17"/>
  <c r="G260" i="17"/>
  <c r="H260" i="17"/>
  <c r="I260" i="17"/>
  <c r="C261" i="17"/>
  <c r="D261" i="17"/>
  <c r="F261" i="17"/>
  <c r="G261" i="17"/>
  <c r="H261" i="17"/>
  <c r="I261" i="17"/>
  <c r="C262" i="17"/>
  <c r="D262" i="17"/>
  <c r="F262" i="17"/>
  <c r="G262" i="17"/>
  <c r="H262" i="17"/>
  <c r="I262" i="17"/>
  <c r="C263" i="17"/>
  <c r="D263" i="17"/>
  <c r="F263" i="17"/>
  <c r="G263" i="17"/>
  <c r="H263" i="17"/>
  <c r="I263" i="17"/>
  <c r="C264" i="17"/>
  <c r="D264" i="17"/>
  <c r="F264" i="17"/>
  <c r="G264" i="17"/>
  <c r="H264" i="17"/>
  <c r="I264" i="17"/>
  <c r="C265" i="17"/>
  <c r="D265" i="17"/>
  <c r="F265" i="17"/>
  <c r="G265" i="17"/>
  <c r="H265" i="17"/>
  <c r="I265" i="17"/>
  <c r="C266" i="17"/>
  <c r="D266" i="17"/>
  <c r="F266" i="17"/>
  <c r="G266" i="17"/>
  <c r="H266" i="17"/>
  <c r="I266" i="17"/>
  <c r="C267" i="17"/>
  <c r="D267" i="17"/>
  <c r="F267" i="17"/>
  <c r="G267" i="17"/>
  <c r="H267" i="17"/>
  <c r="I267" i="17"/>
  <c r="C268" i="17"/>
  <c r="D268" i="17"/>
  <c r="F268" i="17"/>
  <c r="G268" i="17"/>
  <c r="H268" i="17"/>
  <c r="I268" i="17"/>
  <c r="C269" i="17"/>
  <c r="D269" i="17"/>
  <c r="F269" i="17"/>
  <c r="G269" i="17"/>
  <c r="H269" i="17"/>
  <c r="I269" i="17"/>
  <c r="E270" i="17"/>
  <c r="G122" i="15"/>
  <c r="H122" i="15"/>
  <c r="G165" i="15"/>
  <c r="H165" i="15"/>
  <c r="H79" i="15"/>
  <c r="I79" i="15"/>
  <c r="G121" i="15"/>
  <c r="H121" i="15"/>
  <c r="G164" i="15"/>
  <c r="H164" i="15"/>
  <c r="H78" i="15"/>
  <c r="I78" i="15"/>
  <c r="G120" i="15"/>
  <c r="H120" i="15"/>
  <c r="G163" i="15"/>
  <c r="H163" i="15"/>
  <c r="H77" i="15"/>
  <c r="I77" i="15"/>
  <c r="G119" i="15"/>
  <c r="H119" i="15"/>
  <c r="G162" i="15"/>
  <c r="H162" i="15"/>
  <c r="H76" i="15"/>
  <c r="I76" i="15"/>
  <c r="G118" i="15"/>
  <c r="H118" i="15"/>
  <c r="G161" i="15"/>
  <c r="H161" i="15"/>
  <c r="H75" i="15"/>
  <c r="I75" i="15"/>
  <c r="G117" i="15"/>
  <c r="H117" i="15"/>
  <c r="G160" i="15"/>
  <c r="H160" i="15"/>
  <c r="H74" i="15"/>
  <c r="I74" i="15"/>
  <c r="G116" i="15"/>
  <c r="H116" i="15"/>
  <c r="G159" i="15"/>
  <c r="H159" i="15"/>
  <c r="H73" i="15"/>
  <c r="I73" i="15"/>
  <c r="G115" i="15"/>
  <c r="H115" i="15"/>
  <c r="G158" i="15"/>
  <c r="H158" i="15"/>
  <c r="H72" i="15"/>
  <c r="I72" i="15"/>
  <c r="G114" i="15"/>
  <c r="H114" i="15"/>
  <c r="G157" i="15"/>
  <c r="H157" i="15"/>
  <c r="H71" i="15"/>
  <c r="I71" i="15"/>
  <c r="G113" i="15"/>
  <c r="H113" i="15"/>
  <c r="G156" i="15"/>
  <c r="H156" i="15"/>
  <c r="H70" i="15"/>
  <c r="I70" i="15"/>
  <c r="G112" i="15"/>
  <c r="H112" i="15"/>
  <c r="G155" i="15"/>
  <c r="H155" i="15"/>
  <c r="H69" i="15"/>
  <c r="I69" i="15"/>
  <c r="G111" i="15"/>
  <c r="H111" i="15"/>
  <c r="G154" i="15"/>
  <c r="H154" i="15"/>
  <c r="H68" i="15"/>
  <c r="I68" i="15"/>
  <c r="G110" i="15"/>
  <c r="H110" i="15"/>
  <c r="G153" i="15"/>
  <c r="H153" i="15"/>
  <c r="H67" i="15"/>
  <c r="I67" i="15"/>
  <c r="G109" i="15"/>
  <c r="H109" i="15"/>
  <c r="G152" i="15"/>
  <c r="H152" i="15"/>
  <c r="H66" i="15"/>
  <c r="I66" i="15"/>
  <c r="G108" i="15"/>
  <c r="H108" i="15"/>
  <c r="G151" i="15"/>
  <c r="H151" i="15"/>
  <c r="H65" i="15"/>
  <c r="I65" i="15"/>
  <c r="G107" i="15"/>
  <c r="H107" i="15"/>
  <c r="G150" i="15"/>
  <c r="H150" i="15"/>
  <c r="H64" i="15"/>
  <c r="I64" i="15"/>
  <c r="G106" i="15"/>
  <c r="H106" i="15"/>
  <c r="G149" i="15"/>
  <c r="H149" i="15"/>
  <c r="H63" i="15"/>
  <c r="I63" i="15"/>
  <c r="G105" i="15"/>
  <c r="H105" i="15"/>
  <c r="G148" i="15"/>
  <c r="H148" i="15"/>
  <c r="H62" i="15"/>
  <c r="I62" i="15"/>
  <c r="G104" i="15"/>
  <c r="H104" i="15"/>
  <c r="G147" i="15"/>
  <c r="H147" i="15"/>
  <c r="H61" i="15"/>
  <c r="I61" i="15"/>
  <c r="G103" i="15"/>
  <c r="H103" i="15"/>
  <c r="G146" i="15"/>
  <c r="H146" i="15"/>
  <c r="H60" i="15"/>
  <c r="I60" i="15"/>
  <c r="G102" i="15"/>
  <c r="H102" i="15"/>
  <c r="G145" i="15"/>
  <c r="H145" i="15"/>
  <c r="H59" i="15"/>
  <c r="I59" i="15"/>
  <c r="G101" i="15"/>
  <c r="H101" i="15"/>
  <c r="G144" i="15"/>
  <c r="H144" i="15"/>
  <c r="H58" i="15"/>
  <c r="I58" i="15"/>
  <c r="G100" i="15"/>
  <c r="H100" i="15"/>
  <c r="G143" i="15"/>
  <c r="H143" i="15"/>
  <c r="H57" i="15"/>
  <c r="I57" i="15"/>
  <c r="G99" i="15"/>
  <c r="H99" i="15"/>
  <c r="G142" i="15"/>
  <c r="H142" i="15"/>
  <c r="H56" i="15"/>
  <c r="I56" i="15"/>
  <c r="G98" i="15"/>
  <c r="H98" i="15"/>
  <c r="G141" i="15"/>
  <c r="H141" i="15"/>
  <c r="H55" i="15"/>
  <c r="I55" i="15"/>
  <c r="G97" i="15"/>
  <c r="H97" i="15"/>
  <c r="G140" i="15"/>
  <c r="H140" i="15"/>
  <c r="H54" i="15"/>
  <c r="I54" i="15"/>
  <c r="G96" i="15"/>
  <c r="H96" i="15"/>
  <c r="G139" i="15"/>
  <c r="H139" i="15"/>
  <c r="H53" i="15"/>
  <c r="I53" i="15"/>
  <c r="G95" i="15"/>
  <c r="H95" i="15"/>
  <c r="G138" i="15"/>
  <c r="H138" i="15"/>
  <c r="H52" i="15"/>
  <c r="I52" i="15"/>
  <c r="G94" i="15"/>
  <c r="H94" i="15"/>
  <c r="G137" i="15"/>
  <c r="H137" i="15"/>
  <c r="H51" i="15"/>
  <c r="I51" i="15"/>
  <c r="G93" i="15"/>
  <c r="H93" i="15"/>
  <c r="G136" i="15"/>
  <c r="H136" i="15"/>
  <c r="H50" i="15"/>
  <c r="I50" i="15"/>
  <c r="G92" i="15"/>
  <c r="H92" i="15"/>
  <c r="G135" i="15"/>
  <c r="H135" i="15"/>
  <c r="H49" i="15"/>
  <c r="I49" i="15"/>
  <c r="G91" i="15"/>
  <c r="H91" i="15"/>
  <c r="G134" i="15"/>
  <c r="H134" i="15"/>
  <c r="H48" i="15"/>
  <c r="I48" i="15"/>
  <c r="G90" i="15"/>
  <c r="H90" i="15"/>
  <c r="G133" i="15"/>
  <c r="H133" i="15"/>
  <c r="H47" i="15"/>
  <c r="I47" i="15"/>
  <c r="G89" i="15"/>
  <c r="H89" i="15"/>
  <c r="G132" i="15"/>
  <c r="H132" i="15"/>
  <c r="H46" i="15"/>
  <c r="I46" i="15"/>
  <c r="G88" i="15"/>
  <c r="H88" i="15"/>
  <c r="G131" i="15"/>
  <c r="H131" i="15"/>
  <c r="H45" i="15"/>
  <c r="I45" i="15"/>
  <c r="G87" i="15"/>
  <c r="H87" i="15"/>
  <c r="G130" i="15"/>
  <c r="H130" i="15"/>
  <c r="H44" i="15"/>
  <c r="I44" i="15"/>
  <c r="G86" i="15"/>
  <c r="H86" i="15"/>
  <c r="G129" i="15"/>
  <c r="H129" i="15"/>
  <c r="H43" i="15"/>
  <c r="I43" i="15"/>
  <c r="G85" i="15"/>
  <c r="H85" i="15"/>
  <c r="G128" i="15"/>
  <c r="H128" i="15"/>
  <c r="H42" i="15"/>
  <c r="I42" i="15"/>
  <c r="G84" i="15"/>
  <c r="H84" i="15"/>
  <c r="G127" i="15"/>
  <c r="H127" i="15"/>
  <c r="H41" i="15"/>
  <c r="I41" i="15"/>
  <c r="G83" i="15"/>
  <c r="H83" i="15"/>
  <c r="G126" i="15"/>
  <c r="H126" i="15"/>
  <c r="H40" i="15"/>
  <c r="I40" i="15"/>
  <c r="G82" i="15"/>
  <c r="H82" i="15"/>
  <c r="G125" i="15"/>
  <c r="H125" i="15"/>
  <c r="H39" i="15"/>
  <c r="I39" i="15"/>
  <c r="U39" i="15"/>
  <c r="U80" i="15"/>
  <c r="C20" i="15"/>
  <c r="D20" i="15"/>
  <c r="I122" i="15"/>
  <c r="I121" i="15"/>
  <c r="I120" i="15"/>
  <c r="I119" i="15"/>
  <c r="I118" i="15"/>
  <c r="I117" i="15"/>
  <c r="I116" i="15"/>
  <c r="I115" i="15"/>
  <c r="I114" i="15"/>
  <c r="I113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U82" i="15"/>
  <c r="U83" i="15"/>
  <c r="U84" i="15"/>
  <c r="U85" i="15"/>
  <c r="U86" i="15"/>
  <c r="U87" i="15"/>
  <c r="U88" i="15"/>
  <c r="U89" i="15"/>
  <c r="U90" i="15"/>
  <c r="U91" i="15"/>
  <c r="U92" i="15"/>
  <c r="D85" i="15"/>
  <c r="D86" i="15"/>
  <c r="D87" i="15"/>
  <c r="D88" i="15"/>
  <c r="D89" i="15"/>
  <c r="D90" i="15"/>
  <c r="D91" i="15"/>
  <c r="D92" i="15"/>
  <c r="D93" i="15"/>
  <c r="U93" i="15"/>
  <c r="U94" i="15"/>
  <c r="D94" i="15"/>
  <c r="D95" i="15"/>
  <c r="U95" i="15"/>
  <c r="U96" i="15"/>
  <c r="U97" i="15"/>
  <c r="U98" i="15"/>
  <c r="U99" i="15"/>
  <c r="U100" i="15"/>
  <c r="U101" i="15"/>
  <c r="U102" i="15"/>
  <c r="U103" i="15"/>
  <c r="D96" i="15"/>
  <c r="D97" i="15"/>
  <c r="D98" i="15"/>
  <c r="D99" i="15"/>
  <c r="D100" i="15"/>
  <c r="D101" i="15"/>
  <c r="D102" i="15"/>
  <c r="D103" i="15"/>
  <c r="D104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F20" i="15"/>
  <c r="G20" i="15"/>
  <c r="I165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9" i="15"/>
  <c r="I138" i="15"/>
  <c r="I137" i="15"/>
  <c r="I136" i="15"/>
  <c r="I135" i="15"/>
  <c r="I134" i="15"/>
  <c r="I133" i="15"/>
  <c r="I132" i="15"/>
  <c r="I131" i="15"/>
  <c r="I130" i="15"/>
  <c r="I129" i="15"/>
  <c r="I128" i="15"/>
  <c r="I127" i="15"/>
  <c r="I126" i="15"/>
  <c r="I125" i="15"/>
  <c r="U125" i="15"/>
  <c r="U166" i="15"/>
  <c r="I20" i="15"/>
  <c r="J20" i="15"/>
  <c r="T39" i="15"/>
  <c r="T80" i="15"/>
  <c r="C21" i="15"/>
  <c r="D2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F21" i="15"/>
  <c r="G21" i="15"/>
  <c r="T125" i="15"/>
  <c r="T166" i="15"/>
  <c r="I21" i="15"/>
  <c r="J21" i="15"/>
  <c r="S39" i="15"/>
  <c r="S80" i="15"/>
  <c r="C22" i="15"/>
  <c r="D22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F22" i="15"/>
  <c r="G22" i="15"/>
  <c r="S125" i="15"/>
  <c r="S166" i="15"/>
  <c r="I22" i="15"/>
  <c r="J22" i="15"/>
  <c r="R39" i="15"/>
  <c r="R80" i="15"/>
  <c r="C23" i="15"/>
  <c r="D23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F23" i="15"/>
  <c r="G23" i="15"/>
  <c r="R125" i="15"/>
  <c r="R166" i="15"/>
  <c r="I23" i="15"/>
  <c r="J23" i="15"/>
  <c r="Q39" i="15"/>
  <c r="Q80" i="15"/>
  <c r="C24" i="15"/>
  <c r="D24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F24" i="15"/>
  <c r="G24" i="15"/>
  <c r="Q125" i="15"/>
  <c r="Q166" i="15"/>
  <c r="I24" i="15"/>
  <c r="J24" i="15"/>
  <c r="P39" i="15"/>
  <c r="P80" i="15"/>
  <c r="C25" i="15"/>
  <c r="D25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F25" i="15"/>
  <c r="G25" i="15"/>
  <c r="P125" i="15"/>
  <c r="P166" i="15"/>
  <c r="I25" i="15"/>
  <c r="J25" i="15"/>
  <c r="O39" i="15"/>
  <c r="O80" i="15"/>
  <c r="C26" i="15"/>
  <c r="D26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F26" i="15"/>
  <c r="G26" i="15"/>
  <c r="O125" i="15"/>
  <c r="O166" i="15"/>
  <c r="I26" i="15"/>
  <c r="J26" i="15"/>
  <c r="N39" i="15"/>
  <c r="N80" i="15"/>
  <c r="C27" i="15"/>
  <c r="D27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F27" i="15"/>
  <c r="G27" i="15"/>
  <c r="N125" i="15"/>
  <c r="N166" i="15"/>
  <c r="I27" i="15"/>
  <c r="J27" i="15"/>
  <c r="M39" i="15"/>
  <c r="M80" i="15"/>
  <c r="C28" i="15"/>
  <c r="D28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F28" i="15"/>
  <c r="G28" i="15"/>
  <c r="M125" i="15"/>
  <c r="M166" i="15"/>
  <c r="I28" i="15"/>
  <c r="J28" i="15"/>
  <c r="D169" i="15"/>
  <c r="G39" i="15"/>
  <c r="F169" i="15"/>
  <c r="F200" i="15"/>
  <c r="C29" i="15"/>
  <c r="D29" i="15"/>
  <c r="D204" i="15"/>
  <c r="F204" i="15"/>
  <c r="C205" i="15"/>
  <c r="D205" i="15"/>
  <c r="F205" i="15"/>
  <c r="C206" i="15"/>
  <c r="D206" i="15"/>
  <c r="F206" i="15"/>
  <c r="C207" i="15"/>
  <c r="D207" i="15"/>
  <c r="F207" i="15"/>
  <c r="C208" i="15"/>
  <c r="D208" i="15"/>
  <c r="F208" i="15"/>
  <c r="C209" i="15"/>
  <c r="D209" i="15"/>
  <c r="F209" i="15"/>
  <c r="C210" i="15"/>
  <c r="D210" i="15"/>
  <c r="F210" i="15"/>
  <c r="C211" i="15"/>
  <c r="D211" i="15"/>
  <c r="F211" i="15"/>
  <c r="C212" i="15"/>
  <c r="D212" i="15"/>
  <c r="F212" i="15"/>
  <c r="C213" i="15"/>
  <c r="D213" i="15"/>
  <c r="F213" i="15"/>
  <c r="C214" i="15"/>
  <c r="D214" i="15"/>
  <c r="F214" i="15"/>
  <c r="C215" i="15"/>
  <c r="D215" i="15"/>
  <c r="F215" i="15"/>
  <c r="C216" i="15"/>
  <c r="D216" i="15"/>
  <c r="F216" i="15"/>
  <c r="C217" i="15"/>
  <c r="D217" i="15"/>
  <c r="F217" i="15"/>
  <c r="C218" i="15"/>
  <c r="D218" i="15"/>
  <c r="F218" i="15"/>
  <c r="C219" i="15"/>
  <c r="D219" i="15"/>
  <c r="F219" i="15"/>
  <c r="C220" i="15"/>
  <c r="D220" i="15"/>
  <c r="F220" i="15"/>
  <c r="C221" i="15"/>
  <c r="D221" i="15"/>
  <c r="F221" i="15"/>
  <c r="C222" i="15"/>
  <c r="D222" i="15"/>
  <c r="F222" i="15"/>
  <c r="C223" i="15"/>
  <c r="D223" i="15"/>
  <c r="F223" i="15"/>
  <c r="C224" i="15"/>
  <c r="D224" i="15"/>
  <c r="F224" i="15"/>
  <c r="C225" i="15"/>
  <c r="D225" i="15"/>
  <c r="F225" i="15"/>
  <c r="C226" i="15"/>
  <c r="D226" i="15"/>
  <c r="F226" i="15"/>
  <c r="C227" i="15"/>
  <c r="D227" i="15"/>
  <c r="F227" i="15"/>
  <c r="C228" i="15"/>
  <c r="D228" i="15"/>
  <c r="F228" i="15"/>
  <c r="C229" i="15"/>
  <c r="D229" i="15"/>
  <c r="F229" i="15"/>
  <c r="C230" i="15"/>
  <c r="D230" i="15"/>
  <c r="F230" i="15"/>
  <c r="C231" i="15"/>
  <c r="D231" i="15"/>
  <c r="F231" i="15"/>
  <c r="C232" i="15"/>
  <c r="D232" i="15"/>
  <c r="F232" i="15"/>
  <c r="C233" i="15"/>
  <c r="D233" i="15"/>
  <c r="F233" i="15"/>
  <c r="C234" i="15"/>
  <c r="D234" i="15"/>
  <c r="F234" i="15"/>
  <c r="F235" i="15"/>
  <c r="F29" i="15"/>
  <c r="G29" i="15"/>
  <c r="D239" i="15"/>
  <c r="F239" i="15"/>
  <c r="F270" i="15"/>
  <c r="I29" i="15"/>
  <c r="J29" i="15"/>
  <c r="G169" i="15"/>
  <c r="G200" i="15"/>
  <c r="D30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30" i="15"/>
  <c r="G239" i="15"/>
  <c r="G270" i="15"/>
  <c r="J30" i="15"/>
  <c r="H169" i="15"/>
  <c r="H200" i="15"/>
  <c r="D31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G31" i="15"/>
  <c r="H239" i="15"/>
  <c r="H270" i="15"/>
  <c r="J31" i="15"/>
  <c r="I169" i="15"/>
  <c r="I200" i="15"/>
  <c r="D32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G32" i="15"/>
  <c r="I239" i="15"/>
  <c r="I270" i="15"/>
  <c r="J32" i="15"/>
  <c r="D33" i="15"/>
  <c r="G33" i="15"/>
  <c r="J33" i="15"/>
  <c r="D34" i="15"/>
  <c r="G34" i="15"/>
  <c r="J34" i="15"/>
  <c r="D35" i="15"/>
  <c r="G35" i="15"/>
  <c r="J35" i="15"/>
  <c r="D36" i="15"/>
  <c r="G36" i="15"/>
  <c r="J36" i="15"/>
  <c r="F39" i="15"/>
  <c r="F40" i="15"/>
  <c r="G40" i="15"/>
  <c r="M40" i="15"/>
  <c r="N40" i="15"/>
  <c r="O40" i="15"/>
  <c r="P40" i="15"/>
  <c r="Q40" i="15"/>
  <c r="R40" i="15"/>
  <c r="S40" i="15"/>
  <c r="T40" i="15"/>
  <c r="U40" i="15"/>
  <c r="F41" i="15"/>
  <c r="G41" i="15"/>
  <c r="M41" i="15"/>
  <c r="N41" i="15"/>
  <c r="O41" i="15"/>
  <c r="P41" i="15"/>
  <c r="Q41" i="15"/>
  <c r="R41" i="15"/>
  <c r="S41" i="15"/>
  <c r="T41" i="15"/>
  <c r="U41" i="15"/>
  <c r="D42" i="15"/>
  <c r="F42" i="15"/>
  <c r="G42" i="15"/>
  <c r="M42" i="15"/>
  <c r="N42" i="15"/>
  <c r="O42" i="15"/>
  <c r="P42" i="15"/>
  <c r="Q42" i="15"/>
  <c r="R42" i="15"/>
  <c r="S42" i="15"/>
  <c r="T42" i="15"/>
  <c r="U42" i="15"/>
  <c r="D43" i="15"/>
  <c r="F43" i="15"/>
  <c r="G43" i="15"/>
  <c r="M43" i="15"/>
  <c r="N43" i="15"/>
  <c r="O43" i="15"/>
  <c r="P43" i="15"/>
  <c r="Q43" i="15"/>
  <c r="R43" i="15"/>
  <c r="S43" i="15"/>
  <c r="T43" i="15"/>
  <c r="U43" i="15"/>
  <c r="D44" i="15"/>
  <c r="F44" i="15"/>
  <c r="G44" i="15"/>
  <c r="M44" i="15"/>
  <c r="N44" i="15"/>
  <c r="O44" i="15"/>
  <c r="P44" i="15"/>
  <c r="Q44" i="15"/>
  <c r="R44" i="15"/>
  <c r="S44" i="15"/>
  <c r="T44" i="15"/>
  <c r="U44" i="15"/>
  <c r="D45" i="15"/>
  <c r="F45" i="15"/>
  <c r="G45" i="15"/>
  <c r="M45" i="15"/>
  <c r="N45" i="15"/>
  <c r="O45" i="15"/>
  <c r="P45" i="15"/>
  <c r="Q45" i="15"/>
  <c r="R45" i="15"/>
  <c r="S45" i="15"/>
  <c r="T45" i="15"/>
  <c r="U45" i="15"/>
  <c r="D46" i="15"/>
  <c r="F46" i="15"/>
  <c r="G46" i="15"/>
  <c r="M46" i="15"/>
  <c r="N46" i="15"/>
  <c r="O46" i="15"/>
  <c r="P46" i="15"/>
  <c r="Q46" i="15"/>
  <c r="R46" i="15"/>
  <c r="S46" i="15"/>
  <c r="T46" i="15"/>
  <c r="U46" i="15"/>
  <c r="D47" i="15"/>
  <c r="F47" i="15"/>
  <c r="G47" i="15"/>
  <c r="M47" i="15"/>
  <c r="N47" i="15"/>
  <c r="O47" i="15"/>
  <c r="P47" i="15"/>
  <c r="Q47" i="15"/>
  <c r="R47" i="15"/>
  <c r="S47" i="15"/>
  <c r="T47" i="15"/>
  <c r="U47" i="15"/>
  <c r="D48" i="15"/>
  <c r="F48" i="15"/>
  <c r="G48" i="15"/>
  <c r="M48" i="15"/>
  <c r="N48" i="15"/>
  <c r="O48" i="15"/>
  <c r="P48" i="15"/>
  <c r="Q48" i="15"/>
  <c r="R48" i="15"/>
  <c r="S48" i="15"/>
  <c r="T48" i="15"/>
  <c r="U48" i="15"/>
  <c r="D49" i="15"/>
  <c r="F49" i="15"/>
  <c r="G49" i="15"/>
  <c r="M49" i="15"/>
  <c r="N49" i="15"/>
  <c r="O49" i="15"/>
  <c r="P49" i="15"/>
  <c r="Q49" i="15"/>
  <c r="R49" i="15"/>
  <c r="S49" i="15"/>
  <c r="T49" i="15"/>
  <c r="U49" i="15"/>
  <c r="D50" i="15"/>
  <c r="F50" i="15"/>
  <c r="G50" i="15"/>
  <c r="M50" i="15"/>
  <c r="N50" i="15"/>
  <c r="O50" i="15"/>
  <c r="P50" i="15"/>
  <c r="Q50" i="15"/>
  <c r="R50" i="15"/>
  <c r="S50" i="15"/>
  <c r="T50" i="15"/>
  <c r="U50" i="15"/>
  <c r="D51" i="15"/>
  <c r="F51" i="15"/>
  <c r="G51" i="15"/>
  <c r="M51" i="15"/>
  <c r="N51" i="15"/>
  <c r="O51" i="15"/>
  <c r="P51" i="15"/>
  <c r="Q51" i="15"/>
  <c r="R51" i="15"/>
  <c r="S51" i="15"/>
  <c r="T51" i="15"/>
  <c r="U51" i="15"/>
  <c r="D52" i="15"/>
  <c r="F52" i="15"/>
  <c r="G52" i="15"/>
  <c r="M52" i="15"/>
  <c r="N52" i="15"/>
  <c r="O52" i="15"/>
  <c r="P52" i="15"/>
  <c r="Q52" i="15"/>
  <c r="R52" i="15"/>
  <c r="S52" i="15"/>
  <c r="T52" i="15"/>
  <c r="U52" i="15"/>
  <c r="D53" i="15"/>
  <c r="F53" i="15"/>
  <c r="G53" i="15"/>
  <c r="M53" i="15"/>
  <c r="N53" i="15"/>
  <c r="O53" i="15"/>
  <c r="P53" i="15"/>
  <c r="Q53" i="15"/>
  <c r="R53" i="15"/>
  <c r="S53" i="15"/>
  <c r="T53" i="15"/>
  <c r="U53" i="15"/>
  <c r="D54" i="15"/>
  <c r="F54" i="15"/>
  <c r="G54" i="15"/>
  <c r="M54" i="15"/>
  <c r="N54" i="15"/>
  <c r="O54" i="15"/>
  <c r="P54" i="15"/>
  <c r="Q54" i="15"/>
  <c r="R54" i="15"/>
  <c r="S54" i="15"/>
  <c r="T54" i="15"/>
  <c r="U54" i="15"/>
  <c r="D55" i="15"/>
  <c r="F55" i="15"/>
  <c r="G55" i="15"/>
  <c r="M55" i="15"/>
  <c r="N55" i="15"/>
  <c r="O55" i="15"/>
  <c r="P55" i="15"/>
  <c r="Q55" i="15"/>
  <c r="R55" i="15"/>
  <c r="S55" i="15"/>
  <c r="T55" i="15"/>
  <c r="U55" i="15"/>
  <c r="D56" i="15"/>
  <c r="F56" i="15"/>
  <c r="G56" i="15"/>
  <c r="M56" i="15"/>
  <c r="N56" i="15"/>
  <c r="O56" i="15"/>
  <c r="P56" i="15"/>
  <c r="Q56" i="15"/>
  <c r="R56" i="15"/>
  <c r="S56" i="15"/>
  <c r="T56" i="15"/>
  <c r="U56" i="15"/>
  <c r="D57" i="15"/>
  <c r="F57" i="15"/>
  <c r="G57" i="15"/>
  <c r="M57" i="15"/>
  <c r="N57" i="15"/>
  <c r="O57" i="15"/>
  <c r="P57" i="15"/>
  <c r="Q57" i="15"/>
  <c r="R57" i="15"/>
  <c r="S57" i="15"/>
  <c r="T57" i="15"/>
  <c r="U57" i="15"/>
  <c r="D58" i="15"/>
  <c r="F58" i="15"/>
  <c r="G58" i="15"/>
  <c r="M58" i="15"/>
  <c r="N58" i="15"/>
  <c r="O58" i="15"/>
  <c r="P58" i="15"/>
  <c r="Q58" i="15"/>
  <c r="R58" i="15"/>
  <c r="S58" i="15"/>
  <c r="T58" i="15"/>
  <c r="U58" i="15"/>
  <c r="D59" i="15"/>
  <c r="F59" i="15"/>
  <c r="G59" i="15"/>
  <c r="M59" i="15"/>
  <c r="N59" i="15"/>
  <c r="O59" i="15"/>
  <c r="P59" i="15"/>
  <c r="Q59" i="15"/>
  <c r="R59" i="15"/>
  <c r="S59" i="15"/>
  <c r="T59" i="15"/>
  <c r="U59" i="15"/>
  <c r="D60" i="15"/>
  <c r="F60" i="15"/>
  <c r="G60" i="15"/>
  <c r="M60" i="15"/>
  <c r="N60" i="15"/>
  <c r="O60" i="15"/>
  <c r="P60" i="15"/>
  <c r="Q60" i="15"/>
  <c r="R60" i="15"/>
  <c r="S60" i="15"/>
  <c r="T60" i="15"/>
  <c r="U60" i="15"/>
  <c r="D61" i="15"/>
  <c r="F61" i="15"/>
  <c r="G61" i="15"/>
  <c r="M61" i="15"/>
  <c r="N61" i="15"/>
  <c r="O61" i="15"/>
  <c r="P61" i="15"/>
  <c r="Q61" i="15"/>
  <c r="R61" i="15"/>
  <c r="S61" i="15"/>
  <c r="T61" i="15"/>
  <c r="U61" i="15"/>
  <c r="D62" i="15"/>
  <c r="F62" i="15"/>
  <c r="G62" i="15"/>
  <c r="M62" i="15"/>
  <c r="N62" i="15"/>
  <c r="O62" i="15"/>
  <c r="P62" i="15"/>
  <c r="Q62" i="15"/>
  <c r="R62" i="15"/>
  <c r="S62" i="15"/>
  <c r="T62" i="15"/>
  <c r="U62" i="15"/>
  <c r="D63" i="15"/>
  <c r="F63" i="15"/>
  <c r="G63" i="15"/>
  <c r="M63" i="15"/>
  <c r="N63" i="15"/>
  <c r="O63" i="15"/>
  <c r="P63" i="15"/>
  <c r="Q63" i="15"/>
  <c r="R63" i="15"/>
  <c r="S63" i="15"/>
  <c r="T63" i="15"/>
  <c r="U63" i="15"/>
  <c r="D64" i="15"/>
  <c r="F64" i="15"/>
  <c r="G64" i="15"/>
  <c r="M64" i="15"/>
  <c r="N64" i="15"/>
  <c r="O64" i="15"/>
  <c r="P64" i="15"/>
  <c r="Q64" i="15"/>
  <c r="R64" i="15"/>
  <c r="S64" i="15"/>
  <c r="T64" i="15"/>
  <c r="U64" i="15"/>
  <c r="D65" i="15"/>
  <c r="F65" i="15"/>
  <c r="G65" i="15"/>
  <c r="M65" i="15"/>
  <c r="N65" i="15"/>
  <c r="O65" i="15"/>
  <c r="P65" i="15"/>
  <c r="Q65" i="15"/>
  <c r="R65" i="15"/>
  <c r="S65" i="15"/>
  <c r="T65" i="15"/>
  <c r="U65" i="15"/>
  <c r="D66" i="15"/>
  <c r="F66" i="15"/>
  <c r="G66" i="15"/>
  <c r="M66" i="15"/>
  <c r="N66" i="15"/>
  <c r="O66" i="15"/>
  <c r="P66" i="15"/>
  <c r="Q66" i="15"/>
  <c r="R66" i="15"/>
  <c r="S66" i="15"/>
  <c r="T66" i="15"/>
  <c r="U66" i="15"/>
  <c r="D67" i="15"/>
  <c r="F67" i="15"/>
  <c r="G67" i="15"/>
  <c r="M67" i="15"/>
  <c r="N67" i="15"/>
  <c r="O67" i="15"/>
  <c r="P67" i="15"/>
  <c r="Q67" i="15"/>
  <c r="R67" i="15"/>
  <c r="S67" i="15"/>
  <c r="T67" i="15"/>
  <c r="U67" i="15"/>
  <c r="D68" i="15"/>
  <c r="F68" i="15"/>
  <c r="G68" i="15"/>
  <c r="M68" i="15"/>
  <c r="N68" i="15"/>
  <c r="O68" i="15"/>
  <c r="P68" i="15"/>
  <c r="Q68" i="15"/>
  <c r="R68" i="15"/>
  <c r="S68" i="15"/>
  <c r="T68" i="15"/>
  <c r="U68" i="15"/>
  <c r="D69" i="15"/>
  <c r="F69" i="15"/>
  <c r="G69" i="15"/>
  <c r="M69" i="15"/>
  <c r="N69" i="15"/>
  <c r="O69" i="15"/>
  <c r="P69" i="15"/>
  <c r="Q69" i="15"/>
  <c r="R69" i="15"/>
  <c r="S69" i="15"/>
  <c r="T69" i="15"/>
  <c r="U69" i="15"/>
  <c r="D70" i="15"/>
  <c r="F70" i="15"/>
  <c r="G70" i="15"/>
  <c r="M70" i="15"/>
  <c r="N70" i="15"/>
  <c r="O70" i="15"/>
  <c r="P70" i="15"/>
  <c r="Q70" i="15"/>
  <c r="R70" i="15"/>
  <c r="S70" i="15"/>
  <c r="T70" i="15"/>
  <c r="U70" i="15"/>
  <c r="D71" i="15"/>
  <c r="F71" i="15"/>
  <c r="G71" i="15"/>
  <c r="M71" i="15"/>
  <c r="N71" i="15"/>
  <c r="O71" i="15"/>
  <c r="P71" i="15"/>
  <c r="Q71" i="15"/>
  <c r="R71" i="15"/>
  <c r="S71" i="15"/>
  <c r="T71" i="15"/>
  <c r="U71" i="15"/>
  <c r="D72" i="15"/>
  <c r="F72" i="15"/>
  <c r="G72" i="15"/>
  <c r="M72" i="15"/>
  <c r="N72" i="15"/>
  <c r="O72" i="15"/>
  <c r="P72" i="15"/>
  <c r="Q72" i="15"/>
  <c r="R72" i="15"/>
  <c r="S72" i="15"/>
  <c r="T72" i="15"/>
  <c r="U72" i="15"/>
  <c r="D73" i="15"/>
  <c r="F73" i="15"/>
  <c r="G73" i="15"/>
  <c r="M73" i="15"/>
  <c r="N73" i="15"/>
  <c r="O73" i="15"/>
  <c r="P73" i="15"/>
  <c r="Q73" i="15"/>
  <c r="R73" i="15"/>
  <c r="S73" i="15"/>
  <c r="T73" i="15"/>
  <c r="U73" i="15"/>
  <c r="D74" i="15"/>
  <c r="F74" i="15"/>
  <c r="G74" i="15"/>
  <c r="M74" i="15"/>
  <c r="N74" i="15"/>
  <c r="O74" i="15"/>
  <c r="P74" i="15"/>
  <c r="Q74" i="15"/>
  <c r="R74" i="15"/>
  <c r="S74" i="15"/>
  <c r="T74" i="15"/>
  <c r="U74" i="15"/>
  <c r="D75" i="15"/>
  <c r="F75" i="15"/>
  <c r="G75" i="15"/>
  <c r="M75" i="15"/>
  <c r="N75" i="15"/>
  <c r="O75" i="15"/>
  <c r="P75" i="15"/>
  <c r="Q75" i="15"/>
  <c r="R75" i="15"/>
  <c r="S75" i="15"/>
  <c r="T75" i="15"/>
  <c r="U75" i="15"/>
  <c r="D76" i="15"/>
  <c r="F76" i="15"/>
  <c r="G76" i="15"/>
  <c r="M76" i="15"/>
  <c r="N76" i="15"/>
  <c r="O76" i="15"/>
  <c r="P76" i="15"/>
  <c r="Q76" i="15"/>
  <c r="R76" i="15"/>
  <c r="S76" i="15"/>
  <c r="T76" i="15"/>
  <c r="U76" i="15"/>
  <c r="D77" i="15"/>
  <c r="F77" i="15"/>
  <c r="G77" i="15"/>
  <c r="M77" i="15"/>
  <c r="N77" i="15"/>
  <c r="O77" i="15"/>
  <c r="P77" i="15"/>
  <c r="Q77" i="15"/>
  <c r="R77" i="15"/>
  <c r="S77" i="15"/>
  <c r="T77" i="15"/>
  <c r="U77" i="15"/>
  <c r="D78" i="15"/>
  <c r="F78" i="15"/>
  <c r="G78" i="15"/>
  <c r="M78" i="15"/>
  <c r="N78" i="15"/>
  <c r="O78" i="15"/>
  <c r="P78" i="15"/>
  <c r="Q78" i="15"/>
  <c r="R78" i="15"/>
  <c r="S78" i="15"/>
  <c r="T78" i="15"/>
  <c r="U78" i="15"/>
  <c r="D79" i="15"/>
  <c r="F79" i="15"/>
  <c r="G79" i="15"/>
  <c r="M79" i="15"/>
  <c r="N79" i="15"/>
  <c r="O79" i="15"/>
  <c r="P79" i="15"/>
  <c r="Q79" i="15"/>
  <c r="R79" i="15"/>
  <c r="S79" i="15"/>
  <c r="T79" i="15"/>
  <c r="U79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D105" i="15"/>
  <c r="F105" i="15"/>
  <c r="D106" i="15"/>
  <c r="F106" i="15"/>
  <c r="D107" i="15"/>
  <c r="F107" i="15"/>
  <c r="D108" i="15"/>
  <c r="F108" i="15"/>
  <c r="D109" i="15"/>
  <c r="F109" i="15"/>
  <c r="D110" i="15"/>
  <c r="F110" i="15"/>
  <c r="D111" i="15"/>
  <c r="F111" i="15"/>
  <c r="D112" i="15"/>
  <c r="F112" i="15"/>
  <c r="D113" i="15"/>
  <c r="F113" i="15"/>
  <c r="D114" i="15"/>
  <c r="F114" i="15"/>
  <c r="D115" i="15"/>
  <c r="F115" i="15"/>
  <c r="D116" i="15"/>
  <c r="F116" i="15"/>
  <c r="D117" i="15"/>
  <c r="F117" i="15"/>
  <c r="D118" i="15"/>
  <c r="F118" i="15"/>
  <c r="D119" i="15"/>
  <c r="F119" i="15"/>
  <c r="D120" i="15"/>
  <c r="F120" i="15"/>
  <c r="D121" i="15"/>
  <c r="F121" i="15"/>
  <c r="D122" i="15"/>
  <c r="F122" i="15"/>
  <c r="F125" i="15"/>
  <c r="F126" i="15"/>
  <c r="M126" i="15"/>
  <c r="N126" i="15"/>
  <c r="O126" i="15"/>
  <c r="P126" i="15"/>
  <c r="Q126" i="15"/>
  <c r="R126" i="15"/>
  <c r="S126" i="15"/>
  <c r="T126" i="15"/>
  <c r="U126" i="15"/>
  <c r="F127" i="15"/>
  <c r="M127" i="15"/>
  <c r="N127" i="15"/>
  <c r="O127" i="15"/>
  <c r="P127" i="15"/>
  <c r="Q127" i="15"/>
  <c r="R127" i="15"/>
  <c r="S127" i="15"/>
  <c r="T127" i="15"/>
  <c r="U127" i="15"/>
  <c r="D128" i="15"/>
  <c r="F128" i="15"/>
  <c r="M128" i="15"/>
  <c r="N128" i="15"/>
  <c r="O128" i="15"/>
  <c r="P128" i="15"/>
  <c r="Q128" i="15"/>
  <c r="R128" i="15"/>
  <c r="S128" i="15"/>
  <c r="T128" i="15"/>
  <c r="U128" i="15"/>
  <c r="D129" i="15"/>
  <c r="F129" i="15"/>
  <c r="M129" i="15"/>
  <c r="N129" i="15"/>
  <c r="O129" i="15"/>
  <c r="P129" i="15"/>
  <c r="Q129" i="15"/>
  <c r="R129" i="15"/>
  <c r="S129" i="15"/>
  <c r="T129" i="15"/>
  <c r="U129" i="15"/>
  <c r="D130" i="15"/>
  <c r="F130" i="15"/>
  <c r="M130" i="15"/>
  <c r="N130" i="15"/>
  <c r="O130" i="15"/>
  <c r="P130" i="15"/>
  <c r="Q130" i="15"/>
  <c r="R130" i="15"/>
  <c r="S130" i="15"/>
  <c r="T130" i="15"/>
  <c r="U130" i="15"/>
  <c r="D131" i="15"/>
  <c r="F131" i="15"/>
  <c r="M131" i="15"/>
  <c r="N131" i="15"/>
  <c r="O131" i="15"/>
  <c r="P131" i="15"/>
  <c r="Q131" i="15"/>
  <c r="R131" i="15"/>
  <c r="S131" i="15"/>
  <c r="T131" i="15"/>
  <c r="U131" i="15"/>
  <c r="D132" i="15"/>
  <c r="F132" i="15"/>
  <c r="M132" i="15"/>
  <c r="N132" i="15"/>
  <c r="O132" i="15"/>
  <c r="P132" i="15"/>
  <c r="Q132" i="15"/>
  <c r="R132" i="15"/>
  <c r="S132" i="15"/>
  <c r="T132" i="15"/>
  <c r="U132" i="15"/>
  <c r="D133" i="15"/>
  <c r="F133" i="15"/>
  <c r="M133" i="15"/>
  <c r="N133" i="15"/>
  <c r="O133" i="15"/>
  <c r="P133" i="15"/>
  <c r="Q133" i="15"/>
  <c r="R133" i="15"/>
  <c r="S133" i="15"/>
  <c r="T133" i="15"/>
  <c r="U133" i="15"/>
  <c r="D134" i="15"/>
  <c r="F134" i="15"/>
  <c r="M134" i="15"/>
  <c r="N134" i="15"/>
  <c r="O134" i="15"/>
  <c r="P134" i="15"/>
  <c r="Q134" i="15"/>
  <c r="R134" i="15"/>
  <c r="S134" i="15"/>
  <c r="T134" i="15"/>
  <c r="U134" i="15"/>
  <c r="D135" i="15"/>
  <c r="F135" i="15"/>
  <c r="M135" i="15"/>
  <c r="N135" i="15"/>
  <c r="O135" i="15"/>
  <c r="P135" i="15"/>
  <c r="Q135" i="15"/>
  <c r="R135" i="15"/>
  <c r="S135" i="15"/>
  <c r="T135" i="15"/>
  <c r="U135" i="15"/>
  <c r="D136" i="15"/>
  <c r="F136" i="15"/>
  <c r="M136" i="15"/>
  <c r="N136" i="15"/>
  <c r="O136" i="15"/>
  <c r="P136" i="15"/>
  <c r="Q136" i="15"/>
  <c r="R136" i="15"/>
  <c r="S136" i="15"/>
  <c r="T136" i="15"/>
  <c r="U136" i="15"/>
  <c r="D137" i="15"/>
  <c r="F137" i="15"/>
  <c r="M137" i="15"/>
  <c r="N137" i="15"/>
  <c r="O137" i="15"/>
  <c r="P137" i="15"/>
  <c r="Q137" i="15"/>
  <c r="R137" i="15"/>
  <c r="S137" i="15"/>
  <c r="T137" i="15"/>
  <c r="U137" i="15"/>
  <c r="D138" i="15"/>
  <c r="F138" i="15"/>
  <c r="M138" i="15"/>
  <c r="N138" i="15"/>
  <c r="O138" i="15"/>
  <c r="P138" i="15"/>
  <c r="Q138" i="15"/>
  <c r="R138" i="15"/>
  <c r="S138" i="15"/>
  <c r="T138" i="15"/>
  <c r="U138" i="15"/>
  <c r="D139" i="15"/>
  <c r="F139" i="15"/>
  <c r="M139" i="15"/>
  <c r="N139" i="15"/>
  <c r="O139" i="15"/>
  <c r="P139" i="15"/>
  <c r="Q139" i="15"/>
  <c r="R139" i="15"/>
  <c r="S139" i="15"/>
  <c r="T139" i="15"/>
  <c r="U139" i="15"/>
  <c r="D140" i="15"/>
  <c r="F140" i="15"/>
  <c r="M140" i="15"/>
  <c r="N140" i="15"/>
  <c r="O140" i="15"/>
  <c r="P140" i="15"/>
  <c r="Q140" i="15"/>
  <c r="R140" i="15"/>
  <c r="S140" i="15"/>
  <c r="T140" i="15"/>
  <c r="U140" i="15"/>
  <c r="D141" i="15"/>
  <c r="F141" i="15"/>
  <c r="M141" i="15"/>
  <c r="N141" i="15"/>
  <c r="O141" i="15"/>
  <c r="P141" i="15"/>
  <c r="Q141" i="15"/>
  <c r="R141" i="15"/>
  <c r="S141" i="15"/>
  <c r="T141" i="15"/>
  <c r="U141" i="15"/>
  <c r="D142" i="15"/>
  <c r="F142" i="15"/>
  <c r="M142" i="15"/>
  <c r="N142" i="15"/>
  <c r="O142" i="15"/>
  <c r="P142" i="15"/>
  <c r="Q142" i="15"/>
  <c r="R142" i="15"/>
  <c r="S142" i="15"/>
  <c r="T142" i="15"/>
  <c r="U142" i="15"/>
  <c r="D143" i="15"/>
  <c r="F143" i="15"/>
  <c r="M143" i="15"/>
  <c r="N143" i="15"/>
  <c r="O143" i="15"/>
  <c r="P143" i="15"/>
  <c r="Q143" i="15"/>
  <c r="R143" i="15"/>
  <c r="S143" i="15"/>
  <c r="T143" i="15"/>
  <c r="U143" i="15"/>
  <c r="D144" i="15"/>
  <c r="F144" i="15"/>
  <c r="M144" i="15"/>
  <c r="N144" i="15"/>
  <c r="O144" i="15"/>
  <c r="P144" i="15"/>
  <c r="Q144" i="15"/>
  <c r="R144" i="15"/>
  <c r="S144" i="15"/>
  <c r="T144" i="15"/>
  <c r="U144" i="15"/>
  <c r="D145" i="15"/>
  <c r="F145" i="15"/>
  <c r="M145" i="15"/>
  <c r="N145" i="15"/>
  <c r="O145" i="15"/>
  <c r="P145" i="15"/>
  <c r="Q145" i="15"/>
  <c r="R145" i="15"/>
  <c r="S145" i="15"/>
  <c r="T145" i="15"/>
  <c r="U145" i="15"/>
  <c r="D146" i="15"/>
  <c r="F146" i="15"/>
  <c r="M146" i="15"/>
  <c r="N146" i="15"/>
  <c r="O146" i="15"/>
  <c r="P146" i="15"/>
  <c r="Q146" i="15"/>
  <c r="R146" i="15"/>
  <c r="S146" i="15"/>
  <c r="T146" i="15"/>
  <c r="U146" i="15"/>
  <c r="D147" i="15"/>
  <c r="F147" i="15"/>
  <c r="M147" i="15"/>
  <c r="N147" i="15"/>
  <c r="O147" i="15"/>
  <c r="P147" i="15"/>
  <c r="Q147" i="15"/>
  <c r="R147" i="15"/>
  <c r="S147" i="15"/>
  <c r="T147" i="15"/>
  <c r="U147" i="15"/>
  <c r="D148" i="15"/>
  <c r="F148" i="15"/>
  <c r="M148" i="15"/>
  <c r="N148" i="15"/>
  <c r="O148" i="15"/>
  <c r="P148" i="15"/>
  <c r="Q148" i="15"/>
  <c r="R148" i="15"/>
  <c r="S148" i="15"/>
  <c r="T148" i="15"/>
  <c r="U148" i="15"/>
  <c r="D149" i="15"/>
  <c r="F149" i="15"/>
  <c r="M149" i="15"/>
  <c r="N149" i="15"/>
  <c r="O149" i="15"/>
  <c r="P149" i="15"/>
  <c r="Q149" i="15"/>
  <c r="R149" i="15"/>
  <c r="S149" i="15"/>
  <c r="T149" i="15"/>
  <c r="U149" i="15"/>
  <c r="D150" i="15"/>
  <c r="F150" i="15"/>
  <c r="M150" i="15"/>
  <c r="N150" i="15"/>
  <c r="O150" i="15"/>
  <c r="P150" i="15"/>
  <c r="Q150" i="15"/>
  <c r="R150" i="15"/>
  <c r="S150" i="15"/>
  <c r="T150" i="15"/>
  <c r="U150" i="15"/>
  <c r="D151" i="15"/>
  <c r="F151" i="15"/>
  <c r="M151" i="15"/>
  <c r="N151" i="15"/>
  <c r="O151" i="15"/>
  <c r="P151" i="15"/>
  <c r="Q151" i="15"/>
  <c r="R151" i="15"/>
  <c r="S151" i="15"/>
  <c r="T151" i="15"/>
  <c r="U151" i="15"/>
  <c r="D152" i="15"/>
  <c r="F152" i="15"/>
  <c r="M152" i="15"/>
  <c r="N152" i="15"/>
  <c r="O152" i="15"/>
  <c r="P152" i="15"/>
  <c r="Q152" i="15"/>
  <c r="R152" i="15"/>
  <c r="S152" i="15"/>
  <c r="T152" i="15"/>
  <c r="U152" i="15"/>
  <c r="D153" i="15"/>
  <c r="F153" i="15"/>
  <c r="M153" i="15"/>
  <c r="N153" i="15"/>
  <c r="O153" i="15"/>
  <c r="P153" i="15"/>
  <c r="Q153" i="15"/>
  <c r="R153" i="15"/>
  <c r="S153" i="15"/>
  <c r="T153" i="15"/>
  <c r="U153" i="15"/>
  <c r="D154" i="15"/>
  <c r="F154" i="15"/>
  <c r="M154" i="15"/>
  <c r="N154" i="15"/>
  <c r="O154" i="15"/>
  <c r="P154" i="15"/>
  <c r="Q154" i="15"/>
  <c r="R154" i="15"/>
  <c r="S154" i="15"/>
  <c r="T154" i="15"/>
  <c r="U154" i="15"/>
  <c r="D155" i="15"/>
  <c r="F155" i="15"/>
  <c r="M155" i="15"/>
  <c r="N155" i="15"/>
  <c r="O155" i="15"/>
  <c r="P155" i="15"/>
  <c r="Q155" i="15"/>
  <c r="R155" i="15"/>
  <c r="S155" i="15"/>
  <c r="T155" i="15"/>
  <c r="U155" i="15"/>
  <c r="D156" i="15"/>
  <c r="F156" i="15"/>
  <c r="M156" i="15"/>
  <c r="N156" i="15"/>
  <c r="O156" i="15"/>
  <c r="P156" i="15"/>
  <c r="Q156" i="15"/>
  <c r="R156" i="15"/>
  <c r="S156" i="15"/>
  <c r="T156" i="15"/>
  <c r="U156" i="15"/>
  <c r="D157" i="15"/>
  <c r="F157" i="15"/>
  <c r="M157" i="15"/>
  <c r="N157" i="15"/>
  <c r="O157" i="15"/>
  <c r="P157" i="15"/>
  <c r="Q157" i="15"/>
  <c r="R157" i="15"/>
  <c r="S157" i="15"/>
  <c r="T157" i="15"/>
  <c r="U157" i="15"/>
  <c r="D158" i="15"/>
  <c r="F158" i="15"/>
  <c r="M158" i="15"/>
  <c r="N158" i="15"/>
  <c r="O158" i="15"/>
  <c r="P158" i="15"/>
  <c r="Q158" i="15"/>
  <c r="R158" i="15"/>
  <c r="S158" i="15"/>
  <c r="T158" i="15"/>
  <c r="U158" i="15"/>
  <c r="D159" i="15"/>
  <c r="F159" i="15"/>
  <c r="M159" i="15"/>
  <c r="N159" i="15"/>
  <c r="O159" i="15"/>
  <c r="P159" i="15"/>
  <c r="Q159" i="15"/>
  <c r="R159" i="15"/>
  <c r="S159" i="15"/>
  <c r="T159" i="15"/>
  <c r="U159" i="15"/>
  <c r="D160" i="15"/>
  <c r="F160" i="15"/>
  <c r="M160" i="15"/>
  <c r="N160" i="15"/>
  <c r="O160" i="15"/>
  <c r="P160" i="15"/>
  <c r="Q160" i="15"/>
  <c r="R160" i="15"/>
  <c r="S160" i="15"/>
  <c r="T160" i="15"/>
  <c r="U160" i="15"/>
  <c r="D161" i="15"/>
  <c r="F161" i="15"/>
  <c r="M161" i="15"/>
  <c r="N161" i="15"/>
  <c r="O161" i="15"/>
  <c r="P161" i="15"/>
  <c r="Q161" i="15"/>
  <c r="R161" i="15"/>
  <c r="S161" i="15"/>
  <c r="T161" i="15"/>
  <c r="U161" i="15"/>
  <c r="D162" i="15"/>
  <c r="F162" i="15"/>
  <c r="M162" i="15"/>
  <c r="N162" i="15"/>
  <c r="O162" i="15"/>
  <c r="P162" i="15"/>
  <c r="Q162" i="15"/>
  <c r="R162" i="15"/>
  <c r="S162" i="15"/>
  <c r="T162" i="15"/>
  <c r="U162" i="15"/>
  <c r="D163" i="15"/>
  <c r="F163" i="15"/>
  <c r="M163" i="15"/>
  <c r="N163" i="15"/>
  <c r="O163" i="15"/>
  <c r="P163" i="15"/>
  <c r="Q163" i="15"/>
  <c r="R163" i="15"/>
  <c r="S163" i="15"/>
  <c r="T163" i="15"/>
  <c r="U163" i="15"/>
  <c r="D164" i="15"/>
  <c r="F164" i="15"/>
  <c r="M164" i="15"/>
  <c r="N164" i="15"/>
  <c r="O164" i="15"/>
  <c r="P164" i="15"/>
  <c r="Q164" i="15"/>
  <c r="R164" i="15"/>
  <c r="S164" i="15"/>
  <c r="T164" i="15"/>
  <c r="U164" i="15"/>
  <c r="D165" i="15"/>
  <c r="F165" i="15"/>
  <c r="M165" i="15"/>
  <c r="N165" i="15"/>
  <c r="O165" i="15"/>
  <c r="P165" i="15"/>
  <c r="Q165" i="15"/>
  <c r="R165" i="15"/>
  <c r="S165" i="15"/>
  <c r="T165" i="15"/>
  <c r="U165" i="15"/>
  <c r="E167" i="15"/>
  <c r="C170" i="15"/>
  <c r="D170" i="15"/>
  <c r="F170" i="15"/>
  <c r="G170" i="15"/>
  <c r="H170" i="15"/>
  <c r="I170" i="15"/>
  <c r="C171" i="15"/>
  <c r="D171" i="15"/>
  <c r="F171" i="15"/>
  <c r="G171" i="15"/>
  <c r="H171" i="15"/>
  <c r="I171" i="15"/>
  <c r="C172" i="15"/>
  <c r="D172" i="15"/>
  <c r="F172" i="15"/>
  <c r="G172" i="15"/>
  <c r="H172" i="15"/>
  <c r="I172" i="15"/>
  <c r="C173" i="15"/>
  <c r="D173" i="15"/>
  <c r="F173" i="15"/>
  <c r="G173" i="15"/>
  <c r="H173" i="15"/>
  <c r="I173" i="15"/>
  <c r="C174" i="15"/>
  <c r="D174" i="15"/>
  <c r="F174" i="15"/>
  <c r="G174" i="15"/>
  <c r="H174" i="15"/>
  <c r="I174" i="15"/>
  <c r="C175" i="15"/>
  <c r="D175" i="15"/>
  <c r="F175" i="15"/>
  <c r="G175" i="15"/>
  <c r="H175" i="15"/>
  <c r="I175" i="15"/>
  <c r="C176" i="15"/>
  <c r="D176" i="15"/>
  <c r="F176" i="15"/>
  <c r="G176" i="15"/>
  <c r="H176" i="15"/>
  <c r="I176" i="15"/>
  <c r="C177" i="15"/>
  <c r="D177" i="15"/>
  <c r="F177" i="15"/>
  <c r="G177" i="15"/>
  <c r="H177" i="15"/>
  <c r="I177" i="15"/>
  <c r="C178" i="15"/>
  <c r="D178" i="15"/>
  <c r="F178" i="15"/>
  <c r="G178" i="15"/>
  <c r="H178" i="15"/>
  <c r="I178" i="15"/>
  <c r="C179" i="15"/>
  <c r="D179" i="15"/>
  <c r="F179" i="15"/>
  <c r="G179" i="15"/>
  <c r="H179" i="15"/>
  <c r="I179" i="15"/>
  <c r="C180" i="15"/>
  <c r="D180" i="15"/>
  <c r="F180" i="15"/>
  <c r="G180" i="15"/>
  <c r="H180" i="15"/>
  <c r="I180" i="15"/>
  <c r="C181" i="15"/>
  <c r="D181" i="15"/>
  <c r="F181" i="15"/>
  <c r="G181" i="15"/>
  <c r="H181" i="15"/>
  <c r="I181" i="15"/>
  <c r="C182" i="15"/>
  <c r="D182" i="15"/>
  <c r="F182" i="15"/>
  <c r="G182" i="15"/>
  <c r="H182" i="15"/>
  <c r="I182" i="15"/>
  <c r="C183" i="15"/>
  <c r="D183" i="15"/>
  <c r="F183" i="15"/>
  <c r="G183" i="15"/>
  <c r="H183" i="15"/>
  <c r="I183" i="15"/>
  <c r="C184" i="15"/>
  <c r="D184" i="15"/>
  <c r="F184" i="15"/>
  <c r="G184" i="15"/>
  <c r="H184" i="15"/>
  <c r="I184" i="15"/>
  <c r="C185" i="15"/>
  <c r="D185" i="15"/>
  <c r="F185" i="15"/>
  <c r="G185" i="15"/>
  <c r="H185" i="15"/>
  <c r="I185" i="15"/>
  <c r="C186" i="15"/>
  <c r="D186" i="15"/>
  <c r="F186" i="15"/>
  <c r="G186" i="15"/>
  <c r="H186" i="15"/>
  <c r="I186" i="15"/>
  <c r="C187" i="15"/>
  <c r="D187" i="15"/>
  <c r="F187" i="15"/>
  <c r="G187" i="15"/>
  <c r="H187" i="15"/>
  <c r="I187" i="15"/>
  <c r="C188" i="15"/>
  <c r="D188" i="15"/>
  <c r="F188" i="15"/>
  <c r="G188" i="15"/>
  <c r="H188" i="15"/>
  <c r="I188" i="15"/>
  <c r="C189" i="15"/>
  <c r="D189" i="15"/>
  <c r="F189" i="15"/>
  <c r="G189" i="15"/>
  <c r="H189" i="15"/>
  <c r="I189" i="15"/>
  <c r="C190" i="15"/>
  <c r="D190" i="15"/>
  <c r="F190" i="15"/>
  <c r="G190" i="15"/>
  <c r="H190" i="15"/>
  <c r="I190" i="15"/>
  <c r="C191" i="15"/>
  <c r="D191" i="15"/>
  <c r="F191" i="15"/>
  <c r="G191" i="15"/>
  <c r="H191" i="15"/>
  <c r="I191" i="15"/>
  <c r="C192" i="15"/>
  <c r="D192" i="15"/>
  <c r="F192" i="15"/>
  <c r="G192" i="15"/>
  <c r="H192" i="15"/>
  <c r="I192" i="15"/>
  <c r="C193" i="15"/>
  <c r="D193" i="15"/>
  <c r="F193" i="15"/>
  <c r="G193" i="15"/>
  <c r="H193" i="15"/>
  <c r="I193" i="15"/>
  <c r="C194" i="15"/>
  <c r="D194" i="15"/>
  <c r="F194" i="15"/>
  <c r="G194" i="15"/>
  <c r="H194" i="15"/>
  <c r="I194" i="15"/>
  <c r="C195" i="15"/>
  <c r="D195" i="15"/>
  <c r="F195" i="15"/>
  <c r="G195" i="15"/>
  <c r="H195" i="15"/>
  <c r="I195" i="15"/>
  <c r="C196" i="15"/>
  <c r="D196" i="15"/>
  <c r="F196" i="15"/>
  <c r="G196" i="15"/>
  <c r="H196" i="15"/>
  <c r="I196" i="15"/>
  <c r="C197" i="15"/>
  <c r="D197" i="15"/>
  <c r="F197" i="15"/>
  <c r="G197" i="15"/>
  <c r="H197" i="15"/>
  <c r="I197" i="15"/>
  <c r="C198" i="15"/>
  <c r="D198" i="15"/>
  <c r="F198" i="15"/>
  <c r="G198" i="15"/>
  <c r="H198" i="15"/>
  <c r="I198" i="15"/>
  <c r="C199" i="15"/>
  <c r="D199" i="15"/>
  <c r="F199" i="15"/>
  <c r="G199" i="15"/>
  <c r="H199" i="15"/>
  <c r="I199" i="15"/>
  <c r="E200" i="15"/>
  <c r="E235" i="15"/>
  <c r="C240" i="15"/>
  <c r="D240" i="15"/>
  <c r="F240" i="15"/>
  <c r="G240" i="15"/>
  <c r="H240" i="15"/>
  <c r="I240" i="15"/>
  <c r="C241" i="15"/>
  <c r="D241" i="15"/>
  <c r="F241" i="15"/>
  <c r="G241" i="15"/>
  <c r="H241" i="15"/>
  <c r="I241" i="15"/>
  <c r="C242" i="15"/>
  <c r="D242" i="15"/>
  <c r="F242" i="15"/>
  <c r="G242" i="15"/>
  <c r="H242" i="15"/>
  <c r="I242" i="15"/>
  <c r="C243" i="15"/>
  <c r="D243" i="15"/>
  <c r="F243" i="15"/>
  <c r="G243" i="15"/>
  <c r="H243" i="15"/>
  <c r="I243" i="15"/>
  <c r="C244" i="15"/>
  <c r="D244" i="15"/>
  <c r="F244" i="15"/>
  <c r="G244" i="15"/>
  <c r="H244" i="15"/>
  <c r="I244" i="15"/>
  <c r="C245" i="15"/>
  <c r="D245" i="15"/>
  <c r="F245" i="15"/>
  <c r="G245" i="15"/>
  <c r="H245" i="15"/>
  <c r="I245" i="15"/>
  <c r="C246" i="15"/>
  <c r="D246" i="15"/>
  <c r="F246" i="15"/>
  <c r="G246" i="15"/>
  <c r="H246" i="15"/>
  <c r="I246" i="15"/>
  <c r="C247" i="15"/>
  <c r="D247" i="15"/>
  <c r="F247" i="15"/>
  <c r="G247" i="15"/>
  <c r="H247" i="15"/>
  <c r="I247" i="15"/>
  <c r="C248" i="15"/>
  <c r="D248" i="15"/>
  <c r="F248" i="15"/>
  <c r="G248" i="15"/>
  <c r="H248" i="15"/>
  <c r="I248" i="15"/>
  <c r="C249" i="15"/>
  <c r="D249" i="15"/>
  <c r="F249" i="15"/>
  <c r="G249" i="15"/>
  <c r="H249" i="15"/>
  <c r="I249" i="15"/>
  <c r="C250" i="15"/>
  <c r="D250" i="15"/>
  <c r="F250" i="15"/>
  <c r="G250" i="15"/>
  <c r="H250" i="15"/>
  <c r="I250" i="15"/>
  <c r="C251" i="15"/>
  <c r="D251" i="15"/>
  <c r="F251" i="15"/>
  <c r="G251" i="15"/>
  <c r="H251" i="15"/>
  <c r="I251" i="15"/>
  <c r="C252" i="15"/>
  <c r="D252" i="15"/>
  <c r="F252" i="15"/>
  <c r="G252" i="15"/>
  <c r="H252" i="15"/>
  <c r="I252" i="15"/>
  <c r="C253" i="15"/>
  <c r="D253" i="15"/>
  <c r="F253" i="15"/>
  <c r="G253" i="15"/>
  <c r="H253" i="15"/>
  <c r="I253" i="15"/>
  <c r="C254" i="15"/>
  <c r="D254" i="15"/>
  <c r="F254" i="15"/>
  <c r="G254" i="15"/>
  <c r="H254" i="15"/>
  <c r="I254" i="15"/>
  <c r="C255" i="15"/>
  <c r="D255" i="15"/>
  <c r="F255" i="15"/>
  <c r="G255" i="15"/>
  <c r="H255" i="15"/>
  <c r="I255" i="15"/>
  <c r="C256" i="15"/>
  <c r="D256" i="15"/>
  <c r="F256" i="15"/>
  <c r="G256" i="15"/>
  <c r="H256" i="15"/>
  <c r="I256" i="15"/>
  <c r="C257" i="15"/>
  <c r="D257" i="15"/>
  <c r="F257" i="15"/>
  <c r="G257" i="15"/>
  <c r="H257" i="15"/>
  <c r="I257" i="15"/>
  <c r="C258" i="15"/>
  <c r="D258" i="15"/>
  <c r="F258" i="15"/>
  <c r="G258" i="15"/>
  <c r="H258" i="15"/>
  <c r="I258" i="15"/>
  <c r="C259" i="15"/>
  <c r="D259" i="15"/>
  <c r="F259" i="15"/>
  <c r="G259" i="15"/>
  <c r="H259" i="15"/>
  <c r="I259" i="15"/>
  <c r="C260" i="15"/>
  <c r="D260" i="15"/>
  <c r="F260" i="15"/>
  <c r="G260" i="15"/>
  <c r="H260" i="15"/>
  <c r="I260" i="15"/>
  <c r="C261" i="15"/>
  <c r="D261" i="15"/>
  <c r="F261" i="15"/>
  <c r="G261" i="15"/>
  <c r="H261" i="15"/>
  <c r="I261" i="15"/>
  <c r="C262" i="15"/>
  <c r="D262" i="15"/>
  <c r="F262" i="15"/>
  <c r="G262" i="15"/>
  <c r="H262" i="15"/>
  <c r="I262" i="15"/>
  <c r="C263" i="15"/>
  <c r="D263" i="15"/>
  <c r="F263" i="15"/>
  <c r="G263" i="15"/>
  <c r="H263" i="15"/>
  <c r="I263" i="15"/>
  <c r="C264" i="15"/>
  <c r="D264" i="15"/>
  <c r="F264" i="15"/>
  <c r="G264" i="15"/>
  <c r="H264" i="15"/>
  <c r="I264" i="15"/>
  <c r="C265" i="15"/>
  <c r="D265" i="15"/>
  <c r="F265" i="15"/>
  <c r="G265" i="15"/>
  <c r="H265" i="15"/>
  <c r="I265" i="15"/>
  <c r="C266" i="15"/>
  <c r="D266" i="15"/>
  <c r="F266" i="15"/>
  <c r="G266" i="15"/>
  <c r="H266" i="15"/>
  <c r="I266" i="15"/>
  <c r="C267" i="15"/>
  <c r="D267" i="15"/>
  <c r="F267" i="15"/>
  <c r="G267" i="15"/>
  <c r="H267" i="15"/>
  <c r="I267" i="15"/>
  <c r="C268" i="15"/>
  <c r="D268" i="15"/>
  <c r="F268" i="15"/>
  <c r="G268" i="15"/>
  <c r="H268" i="15"/>
  <c r="I268" i="15"/>
  <c r="C269" i="15"/>
  <c r="D269" i="15"/>
  <c r="F269" i="15"/>
  <c r="G269" i="15"/>
  <c r="H269" i="15"/>
  <c r="I269" i="15"/>
  <c r="E270" i="15"/>
  <c r="G84" i="13"/>
  <c r="H84" i="13"/>
  <c r="G127" i="13"/>
  <c r="H127" i="13"/>
  <c r="H41" i="13"/>
  <c r="G83" i="13"/>
  <c r="H83" i="13"/>
  <c r="G126" i="13"/>
  <c r="H126" i="13"/>
  <c r="H40" i="13"/>
  <c r="G122" i="13"/>
  <c r="H122" i="13"/>
  <c r="G165" i="13"/>
  <c r="H165" i="13"/>
  <c r="H79" i="13"/>
  <c r="I79" i="13"/>
  <c r="G121" i="13"/>
  <c r="H121" i="13"/>
  <c r="G164" i="13"/>
  <c r="H164" i="13"/>
  <c r="H78" i="13"/>
  <c r="I78" i="13"/>
  <c r="G120" i="13"/>
  <c r="H120" i="13"/>
  <c r="G163" i="13"/>
  <c r="H163" i="13"/>
  <c r="H77" i="13"/>
  <c r="I77" i="13"/>
  <c r="G119" i="13"/>
  <c r="H119" i="13"/>
  <c r="G162" i="13"/>
  <c r="H162" i="13"/>
  <c r="H76" i="13"/>
  <c r="I76" i="13"/>
  <c r="G118" i="13"/>
  <c r="H118" i="13"/>
  <c r="G161" i="13"/>
  <c r="H161" i="13"/>
  <c r="H75" i="13"/>
  <c r="I75" i="13"/>
  <c r="G117" i="13"/>
  <c r="H117" i="13"/>
  <c r="G160" i="13"/>
  <c r="H160" i="13"/>
  <c r="H74" i="13"/>
  <c r="I74" i="13"/>
  <c r="G116" i="13"/>
  <c r="H116" i="13"/>
  <c r="G159" i="13"/>
  <c r="H159" i="13"/>
  <c r="H73" i="13"/>
  <c r="I73" i="13"/>
  <c r="G115" i="13"/>
  <c r="H115" i="13"/>
  <c r="G158" i="13"/>
  <c r="H158" i="13"/>
  <c r="H72" i="13"/>
  <c r="I72" i="13"/>
  <c r="G114" i="13"/>
  <c r="H114" i="13"/>
  <c r="G157" i="13"/>
  <c r="H157" i="13"/>
  <c r="H71" i="13"/>
  <c r="I71" i="13"/>
  <c r="G113" i="13"/>
  <c r="H113" i="13"/>
  <c r="G156" i="13"/>
  <c r="H156" i="13"/>
  <c r="H70" i="13"/>
  <c r="I70" i="13"/>
  <c r="G112" i="13"/>
  <c r="H112" i="13"/>
  <c r="G155" i="13"/>
  <c r="H155" i="13"/>
  <c r="H69" i="13"/>
  <c r="I69" i="13"/>
  <c r="G111" i="13"/>
  <c r="H111" i="13"/>
  <c r="G154" i="13"/>
  <c r="H154" i="13"/>
  <c r="H68" i="13"/>
  <c r="I68" i="13"/>
  <c r="G110" i="13"/>
  <c r="H110" i="13"/>
  <c r="G153" i="13"/>
  <c r="H153" i="13"/>
  <c r="H67" i="13"/>
  <c r="I67" i="13"/>
  <c r="G109" i="13"/>
  <c r="H109" i="13"/>
  <c r="G152" i="13"/>
  <c r="H152" i="13"/>
  <c r="H66" i="13"/>
  <c r="I66" i="13"/>
  <c r="G108" i="13"/>
  <c r="H108" i="13"/>
  <c r="G151" i="13"/>
  <c r="H151" i="13"/>
  <c r="H65" i="13"/>
  <c r="I65" i="13"/>
  <c r="G107" i="13"/>
  <c r="H107" i="13"/>
  <c r="G150" i="13"/>
  <c r="H150" i="13"/>
  <c r="H64" i="13"/>
  <c r="I64" i="13"/>
  <c r="G106" i="13"/>
  <c r="H106" i="13"/>
  <c r="G149" i="13"/>
  <c r="H149" i="13"/>
  <c r="H63" i="13"/>
  <c r="I63" i="13"/>
  <c r="G105" i="13"/>
  <c r="H105" i="13"/>
  <c r="G148" i="13"/>
  <c r="H148" i="13"/>
  <c r="H62" i="13"/>
  <c r="I62" i="13"/>
  <c r="G104" i="13"/>
  <c r="H104" i="13"/>
  <c r="G147" i="13"/>
  <c r="H147" i="13"/>
  <c r="H61" i="13"/>
  <c r="I61" i="13"/>
  <c r="G103" i="13"/>
  <c r="H103" i="13"/>
  <c r="G146" i="13"/>
  <c r="H146" i="13"/>
  <c r="H60" i="13"/>
  <c r="I60" i="13"/>
  <c r="G102" i="13"/>
  <c r="H102" i="13"/>
  <c r="G145" i="13"/>
  <c r="H145" i="13"/>
  <c r="H59" i="13"/>
  <c r="I59" i="13"/>
  <c r="G101" i="13"/>
  <c r="H101" i="13"/>
  <c r="G144" i="13"/>
  <c r="H144" i="13"/>
  <c r="H58" i="13"/>
  <c r="I58" i="13"/>
  <c r="G100" i="13"/>
  <c r="H100" i="13"/>
  <c r="G143" i="13"/>
  <c r="H143" i="13"/>
  <c r="H57" i="13"/>
  <c r="I57" i="13"/>
  <c r="G99" i="13"/>
  <c r="H99" i="13"/>
  <c r="G142" i="13"/>
  <c r="H142" i="13"/>
  <c r="H56" i="13"/>
  <c r="I56" i="13"/>
  <c r="G98" i="13"/>
  <c r="H98" i="13"/>
  <c r="G141" i="13"/>
  <c r="H141" i="13"/>
  <c r="H55" i="13"/>
  <c r="I55" i="13"/>
  <c r="G97" i="13"/>
  <c r="H97" i="13"/>
  <c r="G140" i="13"/>
  <c r="H140" i="13"/>
  <c r="H54" i="13"/>
  <c r="I54" i="13"/>
  <c r="G96" i="13"/>
  <c r="H96" i="13"/>
  <c r="G139" i="13"/>
  <c r="H139" i="13"/>
  <c r="H53" i="13"/>
  <c r="I53" i="13"/>
  <c r="G95" i="13"/>
  <c r="H95" i="13"/>
  <c r="G138" i="13"/>
  <c r="H138" i="13"/>
  <c r="H52" i="13"/>
  <c r="I52" i="13"/>
  <c r="G94" i="13"/>
  <c r="H94" i="13"/>
  <c r="G137" i="13"/>
  <c r="H137" i="13"/>
  <c r="H51" i="13"/>
  <c r="I51" i="13"/>
  <c r="G93" i="13"/>
  <c r="H93" i="13"/>
  <c r="G136" i="13"/>
  <c r="H136" i="13"/>
  <c r="H50" i="13"/>
  <c r="I50" i="13"/>
  <c r="G92" i="13"/>
  <c r="H92" i="13"/>
  <c r="G135" i="13"/>
  <c r="H135" i="13"/>
  <c r="H49" i="13"/>
  <c r="I49" i="13"/>
  <c r="G91" i="13"/>
  <c r="H91" i="13"/>
  <c r="G134" i="13"/>
  <c r="H134" i="13"/>
  <c r="H48" i="13"/>
  <c r="I48" i="13"/>
  <c r="G90" i="13"/>
  <c r="H90" i="13"/>
  <c r="G133" i="13"/>
  <c r="H133" i="13"/>
  <c r="H47" i="13"/>
  <c r="I47" i="13"/>
  <c r="G89" i="13"/>
  <c r="H89" i="13"/>
  <c r="G132" i="13"/>
  <c r="H132" i="13"/>
  <c r="H46" i="13"/>
  <c r="I46" i="13"/>
  <c r="G88" i="13"/>
  <c r="H88" i="13"/>
  <c r="G131" i="13"/>
  <c r="H131" i="13"/>
  <c r="H45" i="13"/>
  <c r="I45" i="13"/>
  <c r="G87" i="13"/>
  <c r="H87" i="13"/>
  <c r="G130" i="13"/>
  <c r="H130" i="13"/>
  <c r="H44" i="13"/>
  <c r="I44" i="13"/>
  <c r="G86" i="13"/>
  <c r="H86" i="13"/>
  <c r="G129" i="13"/>
  <c r="H129" i="13"/>
  <c r="H43" i="13"/>
  <c r="I43" i="13"/>
  <c r="G85" i="13"/>
  <c r="H85" i="13"/>
  <c r="G128" i="13"/>
  <c r="H128" i="13"/>
  <c r="H42" i="13"/>
  <c r="I42" i="13"/>
  <c r="I41" i="13"/>
  <c r="I40" i="13"/>
  <c r="G82" i="13"/>
  <c r="H82" i="13"/>
  <c r="G125" i="13"/>
  <c r="H125" i="13"/>
  <c r="H39" i="13"/>
  <c r="I39" i="13"/>
  <c r="G47" i="13"/>
  <c r="G44" i="13"/>
  <c r="D85" i="13"/>
  <c r="D86" i="13"/>
  <c r="D87" i="13"/>
  <c r="D88" i="13"/>
  <c r="D89" i="13"/>
  <c r="D90" i="13"/>
  <c r="F90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F58" i="13"/>
  <c r="F56" i="13"/>
  <c r="F45" i="13"/>
  <c r="G45" i="13"/>
  <c r="E167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U82" i="13"/>
  <c r="U83" i="13"/>
  <c r="U84" i="13"/>
  <c r="U85" i="13"/>
  <c r="U86" i="13"/>
  <c r="U87" i="13"/>
  <c r="U88" i="13"/>
  <c r="U89" i="13"/>
  <c r="U90" i="13"/>
  <c r="D91" i="13"/>
  <c r="U91" i="13"/>
  <c r="D92" i="13"/>
  <c r="U92" i="13"/>
  <c r="U93" i="13"/>
  <c r="D93" i="13"/>
  <c r="D94" i="13"/>
  <c r="U94" i="13"/>
  <c r="D95" i="13"/>
  <c r="U95" i="13"/>
  <c r="U96" i="13"/>
  <c r="D96" i="13"/>
  <c r="D97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F20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F21" i="13"/>
  <c r="G21" i="13"/>
  <c r="D239" i="13"/>
  <c r="C240" i="13"/>
  <c r="D240" i="13"/>
  <c r="C241" i="13"/>
  <c r="C242" i="13"/>
  <c r="D242" i="13"/>
  <c r="C243" i="13"/>
  <c r="D243" i="13"/>
  <c r="C244" i="13"/>
  <c r="D244" i="13"/>
  <c r="C245" i="13"/>
  <c r="D245" i="13"/>
  <c r="C246" i="13"/>
  <c r="D246" i="13"/>
  <c r="C247" i="13"/>
  <c r="D247" i="13"/>
  <c r="C248" i="13"/>
  <c r="D248" i="13"/>
  <c r="C249" i="13"/>
  <c r="D249" i="13"/>
  <c r="C250" i="13"/>
  <c r="D250" i="13"/>
  <c r="C251" i="13"/>
  <c r="D251" i="13"/>
  <c r="C252" i="13"/>
  <c r="D252" i="13"/>
  <c r="C253" i="13"/>
  <c r="D253" i="13"/>
  <c r="C254" i="13"/>
  <c r="D254" i="13"/>
  <c r="C255" i="13"/>
  <c r="D255" i="13"/>
  <c r="C256" i="13"/>
  <c r="D256" i="13"/>
  <c r="C257" i="13"/>
  <c r="D257" i="13"/>
  <c r="C258" i="13"/>
  <c r="D258" i="13"/>
  <c r="C259" i="13"/>
  <c r="D259" i="13"/>
  <c r="C260" i="13"/>
  <c r="D260" i="13"/>
  <c r="C261" i="13"/>
  <c r="D261" i="13"/>
  <c r="C262" i="13"/>
  <c r="D262" i="13"/>
  <c r="C263" i="13"/>
  <c r="D263" i="13"/>
  <c r="C264" i="13"/>
  <c r="D264" i="13"/>
  <c r="C265" i="13"/>
  <c r="D265" i="13"/>
  <c r="C266" i="13"/>
  <c r="D266" i="13"/>
  <c r="C267" i="13"/>
  <c r="D267" i="13"/>
  <c r="C268" i="13"/>
  <c r="D268" i="13"/>
  <c r="C269" i="13"/>
  <c r="D269" i="13"/>
  <c r="D204" i="13"/>
  <c r="F204" i="13"/>
  <c r="C205" i="13"/>
  <c r="D205" i="13"/>
  <c r="F205" i="13"/>
  <c r="C206" i="13"/>
  <c r="D206" i="13"/>
  <c r="F206" i="13"/>
  <c r="C207" i="13"/>
  <c r="D207" i="13"/>
  <c r="C208" i="13"/>
  <c r="D208" i="13"/>
  <c r="F208" i="13"/>
  <c r="C209" i="13"/>
  <c r="D209" i="13"/>
  <c r="C210" i="13"/>
  <c r="D210" i="13"/>
  <c r="F210" i="13"/>
  <c r="C211" i="13"/>
  <c r="D211" i="13"/>
  <c r="C212" i="13"/>
  <c r="D212" i="13"/>
  <c r="F212" i="13"/>
  <c r="C213" i="13"/>
  <c r="D213" i="13"/>
  <c r="C214" i="13"/>
  <c r="D214" i="13"/>
  <c r="F214" i="13"/>
  <c r="C215" i="13"/>
  <c r="D215" i="13"/>
  <c r="C216" i="13"/>
  <c r="D216" i="13"/>
  <c r="F216" i="13"/>
  <c r="C217" i="13"/>
  <c r="D217" i="13"/>
  <c r="C218" i="13"/>
  <c r="D218" i="13"/>
  <c r="F218" i="13"/>
  <c r="C219" i="13"/>
  <c r="D219" i="13"/>
  <c r="C220" i="13"/>
  <c r="D220" i="13"/>
  <c r="F220" i="13"/>
  <c r="C221" i="13"/>
  <c r="D221" i="13"/>
  <c r="C222" i="13"/>
  <c r="D222" i="13"/>
  <c r="F222" i="13"/>
  <c r="C223" i="13"/>
  <c r="D223" i="13"/>
  <c r="C224" i="13"/>
  <c r="D224" i="13"/>
  <c r="F224" i="13"/>
  <c r="C225" i="13"/>
  <c r="D225" i="13"/>
  <c r="C226" i="13"/>
  <c r="D226" i="13"/>
  <c r="F226" i="13"/>
  <c r="C227" i="13"/>
  <c r="D227" i="13"/>
  <c r="C228" i="13"/>
  <c r="D228" i="13"/>
  <c r="F228" i="13"/>
  <c r="C229" i="13"/>
  <c r="D229" i="13"/>
  <c r="C230" i="13"/>
  <c r="D230" i="13"/>
  <c r="F230" i="13"/>
  <c r="C231" i="13"/>
  <c r="D231" i="13"/>
  <c r="C232" i="13"/>
  <c r="D232" i="13"/>
  <c r="F232" i="13"/>
  <c r="C233" i="13"/>
  <c r="D233" i="13"/>
  <c r="C234" i="13"/>
  <c r="D234" i="13"/>
  <c r="F234" i="13"/>
  <c r="D169" i="13"/>
  <c r="C170" i="13"/>
  <c r="D170" i="13"/>
  <c r="G40" i="13"/>
  <c r="C171" i="13"/>
  <c r="D171" i="13"/>
  <c r="G41" i="13"/>
  <c r="G42" i="13"/>
  <c r="G46" i="13"/>
  <c r="G50" i="13"/>
  <c r="G53" i="13"/>
  <c r="G54" i="13"/>
  <c r="G55" i="13"/>
  <c r="G56" i="13"/>
  <c r="G57" i="13"/>
  <c r="G59" i="13"/>
  <c r="G60" i="13"/>
  <c r="G61" i="13"/>
  <c r="G62" i="13"/>
  <c r="G63" i="13"/>
  <c r="G64" i="13"/>
  <c r="G65" i="13"/>
  <c r="G66" i="13"/>
  <c r="G67" i="13"/>
  <c r="G69" i="13"/>
  <c r="I165" i="13"/>
  <c r="D128" i="13"/>
  <c r="D129" i="13"/>
  <c r="D130" i="13"/>
  <c r="D131" i="13"/>
  <c r="F130" i="13"/>
  <c r="F128" i="13"/>
  <c r="F127" i="13"/>
  <c r="F126" i="13"/>
  <c r="F125" i="13"/>
  <c r="F86" i="13"/>
  <c r="F85" i="13"/>
  <c r="F84" i="13"/>
  <c r="F83" i="13"/>
  <c r="F82" i="13"/>
  <c r="F44" i="13"/>
  <c r="F43" i="13"/>
  <c r="F42" i="13"/>
  <c r="F41" i="13"/>
  <c r="F40" i="13"/>
  <c r="F39" i="13"/>
  <c r="J34" i="13"/>
  <c r="G34" i="13"/>
  <c r="J33" i="13"/>
  <c r="G33" i="13"/>
  <c r="F239" i="13"/>
  <c r="D132" i="13"/>
  <c r="F131" i="13"/>
  <c r="F129" i="13"/>
  <c r="F240" i="13"/>
  <c r="C172" i="13"/>
  <c r="D241" i="13"/>
  <c r="D172" i="13"/>
  <c r="C173" i="13"/>
  <c r="D133" i="13"/>
  <c r="F132" i="13"/>
  <c r="F46" i="13"/>
  <c r="F241" i="13"/>
  <c r="F87" i="13"/>
  <c r="F88" i="13"/>
  <c r="F47" i="13"/>
  <c r="D134" i="13"/>
  <c r="F133" i="13"/>
  <c r="C174" i="13"/>
  <c r="D174" i="13"/>
  <c r="D173" i="13"/>
  <c r="D135" i="13"/>
  <c r="F134" i="13"/>
  <c r="F48" i="13"/>
  <c r="C175" i="13"/>
  <c r="D175" i="13"/>
  <c r="F89" i="13"/>
  <c r="D136" i="13"/>
  <c r="F135" i="13"/>
  <c r="C176" i="13"/>
  <c r="D176" i="13"/>
  <c r="F49" i="13"/>
  <c r="F91" i="13"/>
  <c r="F50" i="13"/>
  <c r="C177" i="13"/>
  <c r="D177" i="13"/>
  <c r="D137" i="13"/>
  <c r="F136" i="13"/>
  <c r="D138" i="13"/>
  <c r="F137" i="13"/>
  <c r="F51" i="13"/>
  <c r="F92" i="13"/>
  <c r="C178" i="13"/>
  <c r="D178" i="13"/>
  <c r="C179" i="13"/>
  <c r="D179" i="13"/>
  <c r="F52" i="13"/>
  <c r="D139" i="13"/>
  <c r="F138" i="13"/>
  <c r="F93" i="13"/>
  <c r="F94" i="13"/>
  <c r="D140" i="13"/>
  <c r="F139" i="13"/>
  <c r="F53" i="13"/>
  <c r="C180" i="13"/>
  <c r="D180" i="13"/>
  <c r="C181" i="13"/>
  <c r="D181" i="13"/>
  <c r="F54" i="13"/>
  <c r="D141" i="13"/>
  <c r="F140" i="13"/>
  <c r="F95" i="13"/>
  <c r="D142" i="13"/>
  <c r="F141" i="13"/>
  <c r="F55" i="13"/>
  <c r="F96" i="13"/>
  <c r="C182" i="13"/>
  <c r="D182" i="13"/>
  <c r="C183" i="13"/>
  <c r="D183" i="13"/>
  <c r="D98" i="13"/>
  <c r="F97" i="13"/>
  <c r="D143" i="13"/>
  <c r="F142" i="13"/>
  <c r="F57" i="13"/>
  <c r="D144" i="13"/>
  <c r="F143" i="13"/>
  <c r="D99" i="13"/>
  <c r="F98" i="13"/>
  <c r="C184" i="13"/>
  <c r="D184" i="13"/>
  <c r="C185" i="13"/>
  <c r="D185" i="13"/>
  <c r="F99" i="13"/>
  <c r="D100" i="13"/>
  <c r="D145" i="13"/>
  <c r="F144" i="13"/>
  <c r="D59" i="13"/>
  <c r="F59" i="13"/>
  <c r="D60" i="13"/>
  <c r="D146" i="13"/>
  <c r="F145" i="13"/>
  <c r="D101" i="13"/>
  <c r="F100" i="13"/>
  <c r="C186" i="13"/>
  <c r="D186" i="13"/>
  <c r="C187" i="13"/>
  <c r="D187" i="13"/>
  <c r="D102" i="13"/>
  <c r="F101" i="13"/>
  <c r="D147" i="13"/>
  <c r="F146" i="13"/>
  <c r="D61" i="13"/>
  <c r="F60" i="13"/>
  <c r="F61" i="13"/>
  <c r="D62" i="13"/>
  <c r="D148" i="13"/>
  <c r="F147" i="13"/>
  <c r="D103" i="13"/>
  <c r="F102" i="13"/>
  <c r="C188" i="13"/>
  <c r="D188" i="13"/>
  <c r="C189" i="13"/>
  <c r="D189" i="13"/>
  <c r="F189" i="13"/>
  <c r="F103" i="13"/>
  <c r="D104" i="13"/>
  <c r="D149" i="13"/>
  <c r="F148" i="13"/>
  <c r="D63" i="13"/>
  <c r="F62" i="13"/>
  <c r="F63" i="13"/>
  <c r="D64" i="13"/>
  <c r="D150" i="13"/>
  <c r="F149" i="13"/>
  <c r="D105" i="13"/>
  <c r="F104" i="13"/>
  <c r="C190" i="13"/>
  <c r="D190" i="13"/>
  <c r="C191" i="13"/>
  <c r="D191" i="13"/>
  <c r="F191" i="13"/>
  <c r="D106" i="13"/>
  <c r="F105" i="13"/>
  <c r="F150" i="13"/>
  <c r="D151" i="13"/>
  <c r="F190" i="13"/>
  <c r="D65" i="13"/>
  <c r="F64" i="13"/>
  <c r="F65" i="13"/>
  <c r="D66" i="13"/>
  <c r="D107" i="13"/>
  <c r="F106" i="13"/>
  <c r="D152" i="13"/>
  <c r="F151" i="13"/>
  <c r="C192" i="13"/>
  <c r="D192" i="13"/>
  <c r="C193" i="13"/>
  <c r="D193" i="13"/>
  <c r="D153" i="13"/>
  <c r="F152" i="13"/>
  <c r="F107" i="13"/>
  <c r="D108" i="13"/>
  <c r="F192" i="13"/>
  <c r="D67" i="13"/>
  <c r="F66" i="13"/>
  <c r="F193" i="13"/>
  <c r="F67" i="13"/>
  <c r="D68" i="13"/>
  <c r="D154" i="13"/>
  <c r="F153" i="13"/>
  <c r="D109" i="13"/>
  <c r="F108" i="13"/>
  <c r="C194" i="13"/>
  <c r="D194" i="13"/>
  <c r="C195" i="13"/>
  <c r="D195" i="13"/>
  <c r="F195" i="13"/>
  <c r="D110" i="13"/>
  <c r="F109" i="13"/>
  <c r="F154" i="13"/>
  <c r="D155" i="13"/>
  <c r="F194" i="13"/>
  <c r="D69" i="13"/>
  <c r="F68" i="13"/>
  <c r="F69" i="13"/>
  <c r="D70" i="13"/>
  <c r="D111" i="13"/>
  <c r="F110" i="13"/>
  <c r="D156" i="13"/>
  <c r="F155" i="13"/>
  <c r="C196" i="13"/>
  <c r="D196" i="13"/>
  <c r="C197" i="13"/>
  <c r="D197" i="13"/>
  <c r="D157" i="13"/>
  <c r="F156" i="13"/>
  <c r="F111" i="13"/>
  <c r="D112" i="13"/>
  <c r="F196" i="13"/>
  <c r="D71" i="13"/>
  <c r="F70" i="13"/>
  <c r="F197" i="13"/>
  <c r="D72" i="13"/>
  <c r="F71" i="13"/>
  <c r="D158" i="13"/>
  <c r="F157" i="13"/>
  <c r="D113" i="13"/>
  <c r="F112" i="13"/>
  <c r="C198" i="13"/>
  <c r="D198" i="13"/>
  <c r="C199" i="13"/>
  <c r="D199" i="13"/>
  <c r="F199" i="13"/>
  <c r="D114" i="13"/>
  <c r="F113" i="13"/>
  <c r="F158" i="13"/>
  <c r="D159" i="13"/>
  <c r="D73" i="13"/>
  <c r="F72" i="13"/>
  <c r="D74" i="13"/>
  <c r="F73" i="13"/>
  <c r="D115" i="13"/>
  <c r="F114" i="13"/>
  <c r="D160" i="13"/>
  <c r="F159" i="13"/>
  <c r="D161" i="13"/>
  <c r="F160" i="13"/>
  <c r="F115" i="13"/>
  <c r="D116" i="13"/>
  <c r="D75" i="13"/>
  <c r="F74" i="13"/>
  <c r="D76" i="13"/>
  <c r="F75" i="13"/>
  <c r="D162" i="13"/>
  <c r="F161" i="13"/>
  <c r="D117" i="13"/>
  <c r="F116" i="13"/>
  <c r="D118" i="13"/>
  <c r="F117" i="13"/>
  <c r="F162" i="13"/>
  <c r="D163" i="13"/>
  <c r="D77" i="13"/>
  <c r="F76" i="13"/>
  <c r="D78" i="13"/>
  <c r="F77" i="13"/>
  <c r="D119" i="13"/>
  <c r="F118" i="13"/>
  <c r="D164" i="13"/>
  <c r="F163" i="13"/>
  <c r="D165" i="13"/>
  <c r="F165" i="13"/>
  <c r="F164" i="13"/>
  <c r="F119" i="13"/>
  <c r="D120" i="13"/>
  <c r="D79" i="13"/>
  <c r="F79" i="13"/>
  <c r="F78" i="13"/>
  <c r="D121" i="13"/>
  <c r="F120" i="13"/>
  <c r="D122" i="13"/>
  <c r="F122" i="13"/>
  <c r="F121" i="13"/>
  <c r="F269" i="13"/>
  <c r="F268" i="13"/>
  <c r="F267" i="13"/>
  <c r="F266" i="13"/>
  <c r="F265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8" i="13"/>
  <c r="F247" i="13"/>
  <c r="F246" i="13"/>
  <c r="F245" i="13"/>
  <c r="F244" i="13"/>
  <c r="F243" i="13"/>
  <c r="F242" i="13"/>
  <c r="F270" i="13"/>
  <c r="I242" i="13"/>
  <c r="H242" i="13"/>
  <c r="G242" i="13"/>
  <c r="G52" i="13"/>
  <c r="F182" i="13"/>
  <c r="G51" i="13"/>
  <c r="F181" i="13"/>
  <c r="J35" i="13"/>
  <c r="G49" i="13"/>
  <c r="G48" i="13"/>
  <c r="F178" i="13"/>
  <c r="G43" i="13"/>
  <c r="R122" i="13"/>
  <c r="S122" i="13"/>
  <c r="O122" i="13"/>
  <c r="N122" i="13"/>
  <c r="Q122" i="13"/>
  <c r="M122" i="13"/>
  <c r="P122" i="13"/>
  <c r="G35" i="13"/>
  <c r="G36" i="13"/>
  <c r="G71" i="13"/>
  <c r="G73" i="13"/>
  <c r="G75" i="13"/>
  <c r="G77" i="13"/>
  <c r="G70" i="13"/>
  <c r="G72" i="13"/>
  <c r="G74" i="13"/>
  <c r="F233" i="13"/>
  <c r="F231" i="13"/>
  <c r="F229" i="13"/>
  <c r="F227" i="13"/>
  <c r="F225" i="13"/>
  <c r="F223" i="13"/>
  <c r="F221" i="13"/>
  <c r="F219" i="13"/>
  <c r="F217" i="13"/>
  <c r="F215" i="13"/>
  <c r="F213" i="13"/>
  <c r="F211" i="13"/>
  <c r="F209" i="13"/>
  <c r="F207" i="13"/>
  <c r="R165" i="13"/>
  <c r="M165" i="13"/>
  <c r="P165" i="13"/>
  <c r="Q165" i="13"/>
  <c r="I164" i="13"/>
  <c r="U165" i="13"/>
  <c r="O165" i="13"/>
  <c r="T165" i="13"/>
  <c r="N165" i="13"/>
  <c r="S165" i="13"/>
  <c r="G68" i="13"/>
  <c r="D35" i="13"/>
  <c r="G58" i="13"/>
  <c r="D34" i="13"/>
  <c r="F187" i="13"/>
  <c r="F186" i="13"/>
  <c r="F185" i="13"/>
  <c r="F184" i="13"/>
  <c r="F183" i="13"/>
  <c r="F180" i="13"/>
  <c r="F179" i="13"/>
  <c r="F177" i="13"/>
  <c r="F176" i="13"/>
  <c r="F175" i="13"/>
  <c r="F174" i="13"/>
  <c r="F173" i="13"/>
  <c r="F172" i="13"/>
  <c r="F171" i="13"/>
  <c r="F170" i="13"/>
  <c r="D33" i="13"/>
  <c r="G39" i="13"/>
  <c r="J36" i="13"/>
  <c r="G78" i="13"/>
  <c r="H241" i="13"/>
  <c r="I241" i="13"/>
  <c r="G241" i="13"/>
  <c r="E270" i="13"/>
  <c r="G239" i="13"/>
  <c r="I29" i="13"/>
  <c r="J29" i="13"/>
  <c r="H240" i="13"/>
  <c r="H239" i="13"/>
  <c r="I240" i="13"/>
  <c r="G240" i="13"/>
  <c r="I239" i="13"/>
  <c r="H243" i="13"/>
  <c r="I243" i="13"/>
  <c r="G243" i="13"/>
  <c r="G244" i="13"/>
  <c r="I244" i="13"/>
  <c r="H244" i="13"/>
  <c r="H245" i="13"/>
  <c r="G245" i="13"/>
  <c r="I245" i="13"/>
  <c r="G246" i="13"/>
  <c r="H246" i="13"/>
  <c r="I246" i="13"/>
  <c r="H247" i="13"/>
  <c r="I247" i="13"/>
  <c r="G247" i="13"/>
  <c r="G248" i="13"/>
  <c r="I248" i="13"/>
  <c r="H248" i="13"/>
  <c r="H249" i="13"/>
  <c r="G249" i="13"/>
  <c r="I249" i="13"/>
  <c r="G250" i="13"/>
  <c r="H250" i="13"/>
  <c r="I250" i="13"/>
  <c r="H251" i="13"/>
  <c r="I251" i="13"/>
  <c r="G251" i="13"/>
  <c r="G252" i="13"/>
  <c r="I252" i="13"/>
  <c r="H252" i="13"/>
  <c r="H253" i="13"/>
  <c r="G253" i="13"/>
  <c r="I253" i="13"/>
  <c r="G254" i="13"/>
  <c r="H254" i="13"/>
  <c r="I254" i="13"/>
  <c r="H255" i="13"/>
  <c r="I255" i="13"/>
  <c r="G255" i="13"/>
  <c r="G256" i="13"/>
  <c r="I256" i="13"/>
  <c r="H256" i="13"/>
  <c r="H257" i="13"/>
  <c r="G257" i="13"/>
  <c r="I257" i="13"/>
  <c r="G258" i="13"/>
  <c r="H258" i="13"/>
  <c r="I258" i="13"/>
  <c r="H259" i="13"/>
  <c r="I259" i="13"/>
  <c r="G259" i="13"/>
  <c r="G260" i="13"/>
  <c r="I260" i="13"/>
  <c r="H260" i="13"/>
  <c r="H261" i="13"/>
  <c r="G261" i="13"/>
  <c r="I261" i="13"/>
  <c r="G262" i="13"/>
  <c r="H262" i="13"/>
  <c r="I262" i="13"/>
  <c r="H263" i="13"/>
  <c r="I263" i="13"/>
  <c r="G263" i="13"/>
  <c r="G264" i="13"/>
  <c r="I264" i="13"/>
  <c r="H264" i="13"/>
  <c r="H265" i="13"/>
  <c r="G265" i="13"/>
  <c r="I265" i="13"/>
  <c r="G266" i="13"/>
  <c r="H266" i="13"/>
  <c r="I266" i="13"/>
  <c r="H267" i="13"/>
  <c r="I267" i="13"/>
  <c r="G267" i="13"/>
  <c r="G268" i="13"/>
  <c r="I268" i="13"/>
  <c r="H268" i="13"/>
  <c r="H269" i="13"/>
  <c r="G269" i="13"/>
  <c r="I269" i="13"/>
  <c r="F235" i="13"/>
  <c r="H205" i="13"/>
  <c r="I222" i="13"/>
  <c r="G215" i="13"/>
  <c r="G231" i="13"/>
  <c r="H208" i="13"/>
  <c r="H212" i="13"/>
  <c r="H216" i="13"/>
  <c r="H220" i="13"/>
  <c r="H224" i="13"/>
  <c r="H228" i="13"/>
  <c r="H232" i="13"/>
  <c r="E235" i="13"/>
  <c r="H231" i="13"/>
  <c r="H227" i="13"/>
  <c r="H223" i="13"/>
  <c r="H219" i="13"/>
  <c r="I229" i="13"/>
  <c r="I221" i="13"/>
  <c r="I213" i="13"/>
  <c r="I227" i="13"/>
  <c r="I219" i="13"/>
  <c r="I211" i="13"/>
  <c r="I233" i="13"/>
  <c r="I225" i="13"/>
  <c r="I217" i="13"/>
  <c r="I209" i="13"/>
  <c r="I231" i="13"/>
  <c r="I223" i="13"/>
  <c r="I215" i="13"/>
  <c r="I207" i="13"/>
  <c r="G79" i="13"/>
  <c r="S121" i="13"/>
  <c r="Q121" i="13"/>
  <c r="O121" i="13"/>
  <c r="M121" i="13"/>
  <c r="R121" i="13"/>
  <c r="P121" i="13"/>
  <c r="N121" i="13"/>
  <c r="F188" i="13"/>
  <c r="F198" i="13"/>
  <c r="T164" i="13"/>
  <c r="R164" i="13"/>
  <c r="P164" i="13"/>
  <c r="O164" i="13"/>
  <c r="M164" i="13"/>
  <c r="U164" i="13"/>
  <c r="S164" i="13"/>
  <c r="Q164" i="13"/>
  <c r="I163" i="13"/>
  <c r="N164" i="13"/>
  <c r="G76" i="13"/>
  <c r="D36" i="13"/>
  <c r="F169" i="13"/>
  <c r="F200" i="13"/>
  <c r="G188" i="13"/>
  <c r="G270" i="13"/>
  <c r="J30" i="13"/>
  <c r="G206" i="13"/>
  <c r="H204" i="13"/>
  <c r="G223" i="13"/>
  <c r="G207" i="13"/>
  <c r="I206" i="13"/>
  <c r="G228" i="13"/>
  <c r="G227" i="13"/>
  <c r="G219" i="13"/>
  <c r="G211" i="13"/>
  <c r="I230" i="13"/>
  <c r="I214" i="13"/>
  <c r="H211" i="13"/>
  <c r="F29" i="13"/>
  <c r="G29" i="13"/>
  <c r="G218" i="13"/>
  <c r="I234" i="13"/>
  <c r="I226" i="13"/>
  <c r="I218" i="13"/>
  <c r="I210" i="13"/>
  <c r="H215" i="13"/>
  <c r="H207" i="13"/>
  <c r="G204" i="13"/>
  <c r="G232" i="13"/>
  <c r="G224" i="13"/>
  <c r="H221" i="13"/>
  <c r="G234" i="13"/>
  <c r="G230" i="13"/>
  <c r="G226" i="13"/>
  <c r="G222" i="13"/>
  <c r="G210" i="13"/>
  <c r="H230" i="13"/>
  <c r="G220" i="13"/>
  <c r="G214" i="13"/>
  <c r="I205" i="13"/>
  <c r="H229" i="13"/>
  <c r="H206" i="13"/>
  <c r="G216" i="13"/>
  <c r="G212" i="13"/>
  <c r="G208" i="13"/>
  <c r="H217" i="13"/>
  <c r="H225" i="13"/>
  <c r="H233" i="13"/>
  <c r="H222" i="13"/>
  <c r="G217" i="13"/>
  <c r="H234" i="13"/>
  <c r="H226" i="13"/>
  <c r="H214" i="13"/>
  <c r="G229" i="13"/>
  <c r="I232" i="13"/>
  <c r="H218" i="13"/>
  <c r="H210" i="13"/>
  <c r="G233" i="13"/>
  <c r="G225" i="13"/>
  <c r="G209" i="13"/>
  <c r="I220" i="13"/>
  <c r="I204" i="13"/>
  <c r="H169" i="13"/>
  <c r="I169" i="13"/>
  <c r="G169" i="13"/>
  <c r="G221" i="13"/>
  <c r="G213" i="13"/>
  <c r="G205" i="13"/>
  <c r="I228" i="13"/>
  <c r="I212" i="13"/>
  <c r="H209" i="13"/>
  <c r="I224" i="13"/>
  <c r="I216" i="13"/>
  <c r="I208" i="13"/>
  <c r="H213" i="13"/>
  <c r="R120" i="13"/>
  <c r="N120" i="13"/>
  <c r="S120" i="13"/>
  <c r="Q120" i="13"/>
  <c r="P120" i="13"/>
  <c r="O120" i="13"/>
  <c r="M120" i="13"/>
  <c r="U79" i="13"/>
  <c r="S79" i="13"/>
  <c r="Q79" i="13"/>
  <c r="O79" i="13"/>
  <c r="M79" i="13"/>
  <c r="T79" i="13"/>
  <c r="R79" i="13"/>
  <c r="P79" i="13"/>
  <c r="N79" i="13"/>
  <c r="U163" i="13"/>
  <c r="R163" i="13"/>
  <c r="Q163" i="13"/>
  <c r="S163" i="13"/>
  <c r="M163" i="13"/>
  <c r="I162" i="13"/>
  <c r="T163" i="13"/>
  <c r="P163" i="13"/>
  <c r="N163" i="13"/>
  <c r="O163" i="13"/>
  <c r="H198" i="13"/>
  <c r="C29" i="13"/>
  <c r="D29" i="13"/>
  <c r="E200" i="13"/>
  <c r="I189" i="13"/>
  <c r="H189" i="13"/>
  <c r="H190" i="13"/>
  <c r="G190" i="13"/>
  <c r="I191" i="13"/>
  <c r="G191" i="13"/>
  <c r="G192" i="13"/>
  <c r="I192" i="13"/>
  <c r="I193" i="13"/>
  <c r="H194" i="13"/>
  <c r="G194" i="13"/>
  <c r="I195" i="13"/>
  <c r="H195" i="13"/>
  <c r="H196" i="13"/>
  <c r="G196" i="13"/>
  <c r="G197" i="13"/>
  <c r="I199" i="13"/>
  <c r="H199" i="13"/>
  <c r="G189" i="13"/>
  <c r="I190" i="13"/>
  <c r="H191" i="13"/>
  <c r="H192" i="13"/>
  <c r="H193" i="13"/>
  <c r="G193" i="13"/>
  <c r="I194" i="13"/>
  <c r="G195" i="13"/>
  <c r="I196" i="13"/>
  <c r="H197" i="13"/>
  <c r="I197" i="13"/>
  <c r="G199" i="13"/>
  <c r="H187" i="13"/>
  <c r="G187" i="13"/>
  <c r="H186" i="13"/>
  <c r="G186" i="13"/>
  <c r="I185" i="13"/>
  <c r="H185" i="13"/>
  <c r="H184" i="13"/>
  <c r="I184" i="13"/>
  <c r="H183" i="13"/>
  <c r="G183" i="13"/>
  <c r="H182" i="13"/>
  <c r="G182" i="13"/>
  <c r="G181" i="13"/>
  <c r="H181" i="13"/>
  <c r="H180" i="13"/>
  <c r="I180" i="13"/>
  <c r="H179" i="13"/>
  <c r="G179" i="13"/>
  <c r="H178" i="13"/>
  <c r="I178" i="13"/>
  <c r="I177" i="13"/>
  <c r="H177" i="13"/>
  <c r="H176" i="13"/>
  <c r="I176" i="13"/>
  <c r="G175" i="13"/>
  <c r="H175" i="13"/>
  <c r="H174" i="13"/>
  <c r="I174" i="13"/>
  <c r="G173" i="13"/>
  <c r="H173" i="13"/>
  <c r="I172" i="13"/>
  <c r="H172" i="13"/>
  <c r="I171" i="13"/>
  <c r="G171" i="13"/>
  <c r="G170" i="13"/>
  <c r="H170" i="13"/>
  <c r="I170" i="13"/>
  <c r="I187" i="13"/>
  <c r="I186" i="13"/>
  <c r="G185" i="13"/>
  <c r="G184" i="13"/>
  <c r="I183" i="13"/>
  <c r="I182" i="13"/>
  <c r="I181" i="13"/>
  <c r="G180" i="13"/>
  <c r="I179" i="13"/>
  <c r="G178" i="13"/>
  <c r="G177" i="13"/>
  <c r="G176" i="13"/>
  <c r="I175" i="13"/>
  <c r="G174" i="13"/>
  <c r="I173" i="13"/>
  <c r="G172" i="13"/>
  <c r="H171" i="13"/>
  <c r="I198" i="13"/>
  <c r="G198" i="13"/>
  <c r="H188" i="13"/>
  <c r="I188" i="13"/>
  <c r="G200" i="13"/>
  <c r="H200" i="13"/>
  <c r="D31" i="13"/>
  <c r="H270" i="13"/>
  <c r="J31" i="13"/>
  <c r="I270" i="13"/>
  <c r="J32" i="13"/>
  <c r="G235" i="13"/>
  <c r="I235" i="13"/>
  <c r="G32" i="13"/>
  <c r="D30" i="13"/>
  <c r="I200" i="13"/>
  <c r="D32" i="13"/>
  <c r="U78" i="13"/>
  <c r="Q78" i="13"/>
  <c r="M78" i="13"/>
  <c r="T78" i="13"/>
  <c r="P78" i="13"/>
  <c r="S78" i="13"/>
  <c r="O78" i="13"/>
  <c r="R78" i="13"/>
  <c r="N78" i="13"/>
  <c r="H235" i="13"/>
  <c r="G31" i="13"/>
  <c r="G30" i="13"/>
  <c r="R119" i="13"/>
  <c r="P119" i="13"/>
  <c r="N119" i="13"/>
  <c r="S119" i="13"/>
  <c r="Q119" i="13"/>
  <c r="O119" i="13"/>
  <c r="M119" i="13"/>
  <c r="U162" i="13"/>
  <c r="S162" i="13"/>
  <c r="Q162" i="13"/>
  <c r="I161" i="13"/>
  <c r="N162" i="13"/>
  <c r="T162" i="13"/>
  <c r="R162" i="13"/>
  <c r="P162" i="13"/>
  <c r="O162" i="13"/>
  <c r="M162" i="13"/>
  <c r="Q118" i="13"/>
  <c r="M118" i="13"/>
  <c r="N118" i="13"/>
  <c r="P118" i="13"/>
  <c r="S118" i="13"/>
  <c r="O118" i="13"/>
  <c r="R118" i="13"/>
  <c r="U77" i="13"/>
  <c r="N77" i="13"/>
  <c r="M77" i="13"/>
  <c r="T77" i="13"/>
  <c r="S77" i="13"/>
  <c r="O77" i="13"/>
  <c r="R77" i="13"/>
  <c r="Q77" i="13"/>
  <c r="P77" i="13"/>
  <c r="I160" i="13"/>
  <c r="U161" i="13"/>
  <c r="Q161" i="13"/>
  <c r="O161" i="13"/>
  <c r="R161" i="13"/>
  <c r="T161" i="13"/>
  <c r="S161" i="13"/>
  <c r="P161" i="13"/>
  <c r="M161" i="13"/>
  <c r="N161" i="13"/>
  <c r="R76" i="13"/>
  <c r="N76" i="13"/>
  <c r="O76" i="13"/>
  <c r="T76" i="13"/>
  <c r="P76" i="13"/>
  <c r="U76" i="13"/>
  <c r="Q76" i="13"/>
  <c r="M76" i="13"/>
  <c r="S76" i="13"/>
  <c r="R117" i="13"/>
  <c r="P117" i="13"/>
  <c r="N117" i="13"/>
  <c r="S117" i="13"/>
  <c r="Q117" i="13"/>
  <c r="O117" i="13"/>
  <c r="M117" i="13"/>
  <c r="U160" i="13"/>
  <c r="S160" i="13"/>
  <c r="Q160" i="13"/>
  <c r="I159" i="13"/>
  <c r="N160" i="13"/>
  <c r="T160" i="13"/>
  <c r="R160" i="13"/>
  <c r="P160" i="13"/>
  <c r="O160" i="13"/>
  <c r="M160" i="13"/>
  <c r="P116" i="13"/>
  <c r="M116" i="13"/>
  <c r="O116" i="13"/>
  <c r="R116" i="13"/>
  <c r="N116" i="13"/>
  <c r="Q116" i="13"/>
  <c r="S116" i="13"/>
  <c r="S75" i="13"/>
  <c r="U75" i="13"/>
  <c r="T75" i="13"/>
  <c r="M75" i="13"/>
  <c r="N75" i="13"/>
  <c r="O75" i="13"/>
  <c r="Q75" i="13"/>
  <c r="P75" i="13"/>
  <c r="R75" i="13"/>
  <c r="I158" i="13"/>
  <c r="T159" i="13"/>
  <c r="P159" i="13"/>
  <c r="N159" i="13"/>
  <c r="O159" i="13"/>
  <c r="U159" i="13"/>
  <c r="R159" i="13"/>
  <c r="S159" i="13"/>
  <c r="Q159" i="13"/>
  <c r="M159" i="13"/>
  <c r="T74" i="13"/>
  <c r="P74" i="13"/>
  <c r="U74" i="13"/>
  <c r="Q74" i="13"/>
  <c r="M74" i="13"/>
  <c r="R74" i="13"/>
  <c r="S74" i="13"/>
  <c r="N74" i="13"/>
  <c r="O74" i="13"/>
  <c r="R115" i="13"/>
  <c r="P115" i="13"/>
  <c r="N115" i="13"/>
  <c r="S115" i="13"/>
  <c r="Q115" i="13"/>
  <c r="O115" i="13"/>
  <c r="M115" i="13"/>
  <c r="U158" i="13"/>
  <c r="S158" i="13"/>
  <c r="Q158" i="13"/>
  <c r="I157" i="13"/>
  <c r="N158" i="13"/>
  <c r="T158" i="13"/>
  <c r="R158" i="13"/>
  <c r="P158" i="13"/>
  <c r="O158" i="13"/>
  <c r="M158" i="13"/>
  <c r="Q114" i="13"/>
  <c r="M114" i="13"/>
  <c r="P114" i="13"/>
  <c r="N114" i="13"/>
  <c r="S114" i="13"/>
  <c r="O114" i="13"/>
  <c r="R114" i="13"/>
  <c r="R73" i="13"/>
  <c r="S73" i="13"/>
  <c r="U73" i="13"/>
  <c r="T73" i="13"/>
  <c r="M73" i="13"/>
  <c r="N73" i="13"/>
  <c r="P73" i="13"/>
  <c r="O73" i="13"/>
  <c r="Q73" i="13"/>
  <c r="I156" i="13"/>
  <c r="U157" i="13"/>
  <c r="Q157" i="13"/>
  <c r="O157" i="13"/>
  <c r="P157" i="13"/>
  <c r="T157" i="13"/>
  <c r="S157" i="13"/>
  <c r="R157" i="13"/>
  <c r="M157" i="13"/>
  <c r="N157" i="13"/>
  <c r="T72" i="13"/>
  <c r="P72" i="13"/>
  <c r="U72" i="13"/>
  <c r="Q72" i="13"/>
  <c r="M72" i="13"/>
  <c r="S72" i="13"/>
  <c r="R72" i="13"/>
  <c r="N72" i="13"/>
  <c r="O72" i="13"/>
  <c r="R113" i="13"/>
  <c r="P113" i="13"/>
  <c r="N113" i="13"/>
  <c r="S113" i="13"/>
  <c r="Q113" i="13"/>
  <c r="O113" i="13"/>
  <c r="M113" i="13"/>
  <c r="U156" i="13"/>
  <c r="S156" i="13"/>
  <c r="Q156" i="13"/>
  <c r="I155" i="13"/>
  <c r="N156" i="13"/>
  <c r="T156" i="13"/>
  <c r="R156" i="13"/>
  <c r="P156" i="13"/>
  <c r="O156" i="13"/>
  <c r="M156" i="13"/>
  <c r="P112" i="13"/>
  <c r="O112" i="13"/>
  <c r="M112" i="13"/>
  <c r="R112" i="13"/>
  <c r="N112" i="13"/>
  <c r="S112" i="13"/>
  <c r="Q112" i="13"/>
  <c r="U71" i="13"/>
  <c r="M71" i="13"/>
  <c r="T71" i="13"/>
  <c r="O71" i="13"/>
  <c r="N71" i="13"/>
  <c r="S71" i="13"/>
  <c r="Q71" i="13"/>
  <c r="P71" i="13"/>
  <c r="R71" i="13"/>
  <c r="I154" i="13"/>
  <c r="T155" i="13"/>
  <c r="P155" i="13"/>
  <c r="N155" i="13"/>
  <c r="O155" i="13"/>
  <c r="U155" i="13"/>
  <c r="R155" i="13"/>
  <c r="Q155" i="13"/>
  <c r="S155" i="13"/>
  <c r="M155" i="13"/>
  <c r="S70" i="13"/>
  <c r="O70" i="13"/>
  <c r="T70" i="13"/>
  <c r="P70" i="13"/>
  <c r="Q70" i="13"/>
  <c r="M70" i="13"/>
  <c r="N70" i="13"/>
  <c r="U70" i="13"/>
  <c r="R70" i="13"/>
  <c r="R111" i="13"/>
  <c r="P111" i="13"/>
  <c r="N111" i="13"/>
  <c r="S111" i="13"/>
  <c r="Q111" i="13"/>
  <c r="O111" i="13"/>
  <c r="M111" i="13"/>
  <c r="U154" i="13"/>
  <c r="S154" i="13"/>
  <c r="Q154" i="13"/>
  <c r="I153" i="13"/>
  <c r="N154" i="13"/>
  <c r="T154" i="13"/>
  <c r="R154" i="13"/>
  <c r="P154" i="13"/>
  <c r="O154" i="13"/>
  <c r="M154" i="13"/>
  <c r="Q110" i="13"/>
  <c r="M110" i="13"/>
  <c r="N110" i="13"/>
  <c r="P110" i="13"/>
  <c r="S110" i="13"/>
  <c r="O110" i="13"/>
  <c r="R110" i="13"/>
  <c r="T69" i="13"/>
  <c r="S69" i="13"/>
  <c r="U69" i="13"/>
  <c r="N69" i="13"/>
  <c r="M69" i="13"/>
  <c r="O69" i="13"/>
  <c r="Q69" i="13"/>
  <c r="P69" i="13"/>
  <c r="R69" i="13"/>
  <c r="I152" i="13"/>
  <c r="U153" i="13"/>
  <c r="Q153" i="13"/>
  <c r="O153" i="13"/>
  <c r="R153" i="13"/>
  <c r="T153" i="13"/>
  <c r="S153" i="13"/>
  <c r="P153" i="13"/>
  <c r="M153" i="13"/>
  <c r="N153" i="13"/>
  <c r="P68" i="13"/>
  <c r="T68" i="13"/>
  <c r="Q68" i="13"/>
  <c r="M68" i="13"/>
  <c r="S68" i="13"/>
  <c r="U68" i="13"/>
  <c r="R68" i="13"/>
  <c r="N68" i="13"/>
  <c r="O68" i="13"/>
  <c r="R109" i="13"/>
  <c r="P109" i="13"/>
  <c r="N109" i="13"/>
  <c r="S109" i="13"/>
  <c r="Q109" i="13"/>
  <c r="O109" i="13"/>
  <c r="M109" i="13"/>
  <c r="U152" i="13"/>
  <c r="S152" i="13"/>
  <c r="Q152" i="13"/>
  <c r="I151" i="13"/>
  <c r="N152" i="13"/>
  <c r="T152" i="13"/>
  <c r="R152" i="13"/>
  <c r="P152" i="13"/>
  <c r="O152" i="13"/>
  <c r="M152" i="13"/>
  <c r="P108" i="13"/>
  <c r="M108" i="13"/>
  <c r="O108" i="13"/>
  <c r="R108" i="13"/>
  <c r="N108" i="13"/>
  <c r="Q108" i="13"/>
  <c r="S108" i="13"/>
  <c r="S67" i="13"/>
  <c r="U67" i="13"/>
  <c r="T67" i="13"/>
  <c r="M67" i="13"/>
  <c r="N67" i="13"/>
  <c r="Q67" i="13"/>
  <c r="O67" i="13"/>
  <c r="P67" i="13"/>
  <c r="R67" i="13"/>
  <c r="I150" i="13"/>
  <c r="T151" i="13"/>
  <c r="P151" i="13"/>
  <c r="N151" i="13"/>
  <c r="O151" i="13"/>
  <c r="U151" i="13"/>
  <c r="R151" i="13"/>
  <c r="S151" i="13"/>
  <c r="Q151" i="13"/>
  <c r="M151" i="13"/>
  <c r="S66" i="13"/>
  <c r="O66" i="13"/>
  <c r="T66" i="13"/>
  <c r="P66" i="13"/>
  <c r="Q66" i="13"/>
  <c r="M66" i="13"/>
  <c r="N66" i="13"/>
  <c r="U66" i="13"/>
  <c r="R66" i="13"/>
  <c r="R107" i="13"/>
  <c r="P107" i="13"/>
  <c r="N107" i="13"/>
  <c r="S107" i="13"/>
  <c r="Q107" i="13"/>
  <c r="O107" i="13"/>
  <c r="M107" i="13"/>
  <c r="U150" i="13"/>
  <c r="S150" i="13"/>
  <c r="Q150" i="13"/>
  <c r="I149" i="13"/>
  <c r="N150" i="13"/>
  <c r="T150" i="13"/>
  <c r="R150" i="13"/>
  <c r="P150" i="13"/>
  <c r="O150" i="13"/>
  <c r="M150" i="13"/>
  <c r="Q106" i="13"/>
  <c r="M106" i="13"/>
  <c r="P106" i="13"/>
  <c r="N106" i="13"/>
  <c r="S106" i="13"/>
  <c r="O106" i="13"/>
  <c r="R106" i="13"/>
  <c r="R65" i="13"/>
  <c r="S65" i="13"/>
  <c r="U65" i="13"/>
  <c r="T65" i="13"/>
  <c r="M65" i="13"/>
  <c r="O65" i="13"/>
  <c r="Q65" i="13"/>
  <c r="N65" i="13"/>
  <c r="P65" i="13"/>
  <c r="I148" i="13"/>
  <c r="T149" i="13"/>
  <c r="Q149" i="13"/>
  <c r="O149" i="13"/>
  <c r="P149" i="13"/>
  <c r="U149" i="13"/>
  <c r="S149" i="13"/>
  <c r="R149" i="13"/>
  <c r="M149" i="13"/>
  <c r="N149" i="13"/>
  <c r="P64" i="13"/>
  <c r="T64" i="13"/>
  <c r="Q64" i="13"/>
  <c r="M64" i="13"/>
  <c r="R64" i="13"/>
  <c r="S64" i="13"/>
  <c r="U64" i="13"/>
  <c r="N64" i="13"/>
  <c r="O64" i="13"/>
  <c r="R105" i="13"/>
  <c r="P105" i="13"/>
  <c r="N105" i="13"/>
  <c r="S105" i="13"/>
  <c r="Q105" i="13"/>
  <c r="O105" i="13"/>
  <c r="M105" i="13"/>
  <c r="S148" i="13"/>
  <c r="Q148" i="13"/>
  <c r="I147" i="13"/>
  <c r="O148" i="13"/>
  <c r="M148" i="13"/>
  <c r="T148" i="13"/>
  <c r="R148" i="13"/>
  <c r="P148" i="13"/>
  <c r="U148" i="13"/>
  <c r="N148" i="13"/>
  <c r="R104" i="13"/>
  <c r="N104" i="13"/>
  <c r="S104" i="13"/>
  <c r="Q104" i="13"/>
  <c r="P104" i="13"/>
  <c r="O104" i="13"/>
  <c r="M104" i="13"/>
  <c r="T63" i="13"/>
  <c r="O63" i="13"/>
  <c r="N63" i="13"/>
  <c r="Q63" i="13"/>
  <c r="P63" i="13"/>
  <c r="R63" i="13"/>
  <c r="M63" i="13"/>
  <c r="S63" i="13"/>
  <c r="U63" i="13"/>
  <c r="U147" i="13"/>
  <c r="R147" i="13"/>
  <c r="Q147" i="13"/>
  <c r="S147" i="13"/>
  <c r="M147" i="13"/>
  <c r="I146" i="13"/>
  <c r="T147" i="13"/>
  <c r="P147" i="13"/>
  <c r="N147" i="13"/>
  <c r="O147" i="13"/>
  <c r="S103" i="13"/>
  <c r="Q103" i="13"/>
  <c r="O103" i="13"/>
  <c r="M103" i="13"/>
  <c r="R103" i="13"/>
  <c r="P103" i="13"/>
  <c r="N103" i="13"/>
  <c r="R62" i="13"/>
  <c r="N62" i="13"/>
  <c r="U62" i="13"/>
  <c r="Q62" i="13"/>
  <c r="M62" i="13"/>
  <c r="T62" i="13"/>
  <c r="P62" i="13"/>
  <c r="S62" i="13"/>
  <c r="O62" i="13"/>
  <c r="S146" i="13"/>
  <c r="Q146" i="13"/>
  <c r="I145" i="13"/>
  <c r="O146" i="13"/>
  <c r="M146" i="13"/>
  <c r="T146" i="13"/>
  <c r="R146" i="13"/>
  <c r="P146" i="13"/>
  <c r="U146" i="13"/>
  <c r="N146" i="13"/>
  <c r="R61" i="13"/>
  <c r="Q61" i="13"/>
  <c r="P61" i="13"/>
  <c r="O61" i="13"/>
  <c r="T61" i="13"/>
  <c r="U61" i="13"/>
  <c r="N61" i="13"/>
  <c r="M61" i="13"/>
  <c r="S61" i="13"/>
  <c r="S102" i="13"/>
  <c r="O102" i="13"/>
  <c r="R102" i="13"/>
  <c r="Q102" i="13"/>
  <c r="M102" i="13"/>
  <c r="N102" i="13"/>
  <c r="P102" i="13"/>
  <c r="U145" i="13"/>
  <c r="S145" i="13"/>
  <c r="P145" i="13"/>
  <c r="M145" i="13"/>
  <c r="N145" i="13"/>
  <c r="I144" i="13"/>
  <c r="T145" i="13"/>
  <c r="Q145" i="13"/>
  <c r="O145" i="13"/>
  <c r="R145" i="13"/>
  <c r="S101" i="13"/>
  <c r="Q101" i="13"/>
  <c r="O101" i="13"/>
  <c r="M101" i="13"/>
  <c r="R101" i="13"/>
  <c r="P101" i="13"/>
  <c r="N101" i="13"/>
  <c r="S60" i="13"/>
  <c r="O60" i="13"/>
  <c r="U60" i="13"/>
  <c r="R60" i="13"/>
  <c r="N60" i="13"/>
  <c r="Q60" i="13"/>
  <c r="M60" i="13"/>
  <c r="P60" i="13"/>
  <c r="T60" i="13"/>
  <c r="S144" i="13"/>
  <c r="Q144" i="13"/>
  <c r="U144" i="13"/>
  <c r="O144" i="13"/>
  <c r="M144" i="13"/>
  <c r="T144" i="13"/>
  <c r="R144" i="13"/>
  <c r="P144" i="13"/>
  <c r="I143" i="13"/>
  <c r="N144" i="13"/>
  <c r="S59" i="13"/>
  <c r="R59" i="13"/>
  <c r="Q59" i="13"/>
  <c r="P59" i="13"/>
  <c r="U59" i="13"/>
  <c r="O59" i="13"/>
  <c r="T59" i="13"/>
  <c r="N59" i="13"/>
  <c r="M59" i="13"/>
  <c r="R100" i="13"/>
  <c r="N100" i="13"/>
  <c r="Q100" i="13"/>
  <c r="S100" i="13"/>
  <c r="P100" i="13"/>
  <c r="M100" i="13"/>
  <c r="O100" i="13"/>
  <c r="U143" i="13"/>
  <c r="T143" i="13"/>
  <c r="P143" i="13"/>
  <c r="Q143" i="13"/>
  <c r="M143" i="13"/>
  <c r="I142" i="13"/>
  <c r="S143" i="13"/>
  <c r="R143" i="13"/>
  <c r="N143" i="13"/>
  <c r="O143" i="13"/>
  <c r="S99" i="13"/>
  <c r="Q99" i="13"/>
  <c r="O99" i="13"/>
  <c r="M99" i="13"/>
  <c r="R99" i="13"/>
  <c r="P99" i="13"/>
  <c r="N99" i="13"/>
  <c r="R58" i="13"/>
  <c r="N58" i="13"/>
  <c r="T58" i="13"/>
  <c r="Q58" i="13"/>
  <c r="M58" i="13"/>
  <c r="U58" i="13"/>
  <c r="O58" i="13"/>
  <c r="P58" i="13"/>
  <c r="S58" i="13"/>
  <c r="S142" i="13"/>
  <c r="Q142" i="13"/>
  <c r="I141" i="13"/>
  <c r="O142" i="13"/>
  <c r="M142" i="13"/>
  <c r="T142" i="13"/>
  <c r="R142" i="13"/>
  <c r="P142" i="13"/>
  <c r="U142" i="13"/>
  <c r="N142" i="13"/>
  <c r="P57" i="13"/>
  <c r="Q57" i="13"/>
  <c r="N57" i="13"/>
  <c r="O57" i="13"/>
  <c r="R57" i="13"/>
  <c r="U57" i="13"/>
  <c r="T57" i="13"/>
  <c r="M57" i="13"/>
  <c r="S57" i="13"/>
  <c r="S98" i="13"/>
  <c r="O98" i="13"/>
  <c r="R98" i="13"/>
  <c r="Q98" i="13"/>
  <c r="M98" i="13"/>
  <c r="P98" i="13"/>
  <c r="N98" i="13"/>
  <c r="U141" i="13"/>
  <c r="S141" i="13"/>
  <c r="R141" i="13"/>
  <c r="M141" i="13"/>
  <c r="N141" i="13"/>
  <c r="I140" i="13"/>
  <c r="T141" i="13"/>
  <c r="Q141" i="13"/>
  <c r="O141" i="13"/>
  <c r="P141" i="13"/>
  <c r="S97" i="13"/>
  <c r="Q97" i="13"/>
  <c r="O97" i="13"/>
  <c r="M97" i="13"/>
  <c r="R97" i="13"/>
  <c r="P97" i="13"/>
  <c r="N97" i="13"/>
  <c r="R56" i="13"/>
  <c r="N56" i="13"/>
  <c r="T56" i="13"/>
  <c r="Q56" i="13"/>
  <c r="M56" i="13"/>
  <c r="S56" i="13"/>
  <c r="P56" i="13"/>
  <c r="U56" i="13"/>
  <c r="O56" i="13"/>
  <c r="S140" i="13"/>
  <c r="Q140" i="13"/>
  <c r="U140" i="13"/>
  <c r="O140" i="13"/>
  <c r="M140" i="13"/>
  <c r="T140" i="13"/>
  <c r="R140" i="13"/>
  <c r="P140" i="13"/>
  <c r="I139" i="13"/>
  <c r="N140" i="13"/>
  <c r="S55" i="13"/>
  <c r="R55" i="13"/>
  <c r="Q55" i="13"/>
  <c r="P55" i="13"/>
  <c r="M55" i="13"/>
  <c r="U55" i="13"/>
  <c r="O55" i="13"/>
  <c r="N55" i="13"/>
  <c r="T55" i="13"/>
  <c r="R96" i="13"/>
  <c r="N96" i="13"/>
  <c r="S96" i="13"/>
  <c r="Q96" i="13"/>
  <c r="P96" i="13"/>
  <c r="O96" i="13"/>
  <c r="M96" i="13"/>
  <c r="U139" i="13"/>
  <c r="T139" i="13"/>
  <c r="P139" i="13"/>
  <c r="N139" i="13"/>
  <c r="M139" i="13"/>
  <c r="I138" i="13"/>
  <c r="S139" i="13"/>
  <c r="R139" i="13"/>
  <c r="Q139" i="13"/>
  <c r="O139" i="13"/>
  <c r="S95" i="13"/>
  <c r="Q95" i="13"/>
  <c r="O95" i="13"/>
  <c r="M95" i="13"/>
  <c r="R95" i="13"/>
  <c r="P95" i="13"/>
  <c r="N95" i="13"/>
  <c r="R54" i="13"/>
  <c r="N54" i="13"/>
  <c r="T54" i="13"/>
  <c r="Q54" i="13"/>
  <c r="M54" i="13"/>
  <c r="P54" i="13"/>
  <c r="S54" i="13"/>
  <c r="O54" i="13"/>
  <c r="U54" i="13"/>
  <c r="S138" i="13"/>
  <c r="Q138" i="13"/>
  <c r="O138" i="13"/>
  <c r="U138" i="13"/>
  <c r="M138" i="13"/>
  <c r="T138" i="13"/>
  <c r="R138" i="13"/>
  <c r="P138" i="13"/>
  <c r="I137" i="13"/>
  <c r="N138" i="13"/>
  <c r="R53" i="13"/>
  <c r="Q53" i="13"/>
  <c r="P53" i="13"/>
  <c r="O53" i="13"/>
  <c r="U53" i="13"/>
  <c r="N53" i="13"/>
  <c r="T53" i="13"/>
  <c r="M53" i="13"/>
  <c r="S53" i="13"/>
  <c r="Q94" i="13"/>
  <c r="M94" i="13"/>
  <c r="N94" i="13"/>
  <c r="P94" i="13"/>
  <c r="S94" i="13"/>
  <c r="O94" i="13"/>
  <c r="R94" i="13"/>
  <c r="U137" i="13"/>
  <c r="S137" i="13"/>
  <c r="O137" i="13"/>
  <c r="M137" i="13"/>
  <c r="N137" i="13"/>
  <c r="I136" i="13"/>
  <c r="T137" i="13"/>
  <c r="Q137" i="13"/>
  <c r="P137" i="13"/>
  <c r="R137" i="13"/>
  <c r="R52" i="13"/>
  <c r="N52" i="13"/>
  <c r="T52" i="13"/>
  <c r="Q52" i="13"/>
  <c r="M52" i="13"/>
  <c r="S52" i="13"/>
  <c r="P52" i="13"/>
  <c r="U52" i="13"/>
  <c r="O52" i="13"/>
  <c r="S93" i="13"/>
  <c r="Q93" i="13"/>
  <c r="O93" i="13"/>
  <c r="M93" i="13"/>
  <c r="R93" i="13"/>
  <c r="P93" i="13"/>
  <c r="N93" i="13"/>
  <c r="S136" i="13"/>
  <c r="Q136" i="13"/>
  <c r="O136" i="13"/>
  <c r="I135" i="13"/>
  <c r="M136" i="13"/>
  <c r="T136" i="13"/>
  <c r="R136" i="13"/>
  <c r="P136" i="13"/>
  <c r="U136" i="13"/>
  <c r="N136" i="13"/>
  <c r="R92" i="13"/>
  <c r="N92" i="13"/>
  <c r="M92" i="13"/>
  <c r="O92" i="13"/>
  <c r="P92" i="13"/>
  <c r="Q92" i="13"/>
  <c r="S92" i="13"/>
  <c r="S51" i="13"/>
  <c r="R51" i="13"/>
  <c r="Q51" i="13"/>
  <c r="P51" i="13"/>
  <c r="U51" i="13"/>
  <c r="O51" i="13"/>
  <c r="N51" i="13"/>
  <c r="T51" i="13"/>
  <c r="M51" i="13"/>
  <c r="U135" i="13"/>
  <c r="T135" i="13"/>
  <c r="P135" i="13"/>
  <c r="N135" i="13"/>
  <c r="M135" i="13"/>
  <c r="I134" i="13"/>
  <c r="S135" i="13"/>
  <c r="R135" i="13"/>
  <c r="O135" i="13"/>
  <c r="Q135" i="13"/>
  <c r="R50" i="13"/>
  <c r="N50" i="13"/>
  <c r="T50" i="13"/>
  <c r="Q50" i="13"/>
  <c r="M50" i="13"/>
  <c r="S50" i="13"/>
  <c r="U50" i="13"/>
  <c r="P50" i="13"/>
  <c r="O50" i="13"/>
  <c r="S91" i="13"/>
  <c r="Q91" i="13"/>
  <c r="O91" i="13"/>
  <c r="M91" i="13"/>
  <c r="R91" i="13"/>
  <c r="P91" i="13"/>
  <c r="N91" i="13"/>
  <c r="S134" i="13"/>
  <c r="Q134" i="13"/>
  <c r="O134" i="13"/>
  <c r="U134" i="13"/>
  <c r="M134" i="13"/>
  <c r="T134" i="13"/>
  <c r="R134" i="13"/>
  <c r="P134" i="13"/>
  <c r="I133" i="13"/>
  <c r="N134" i="13"/>
  <c r="P49" i="13"/>
  <c r="Q49" i="13"/>
  <c r="N49" i="13"/>
  <c r="O49" i="13"/>
  <c r="S49" i="13"/>
  <c r="U49" i="13"/>
  <c r="T49" i="13"/>
  <c r="M49" i="13"/>
  <c r="R49" i="13"/>
  <c r="Q90" i="13"/>
  <c r="M90" i="13"/>
  <c r="P90" i="13"/>
  <c r="N90" i="13"/>
  <c r="S90" i="13"/>
  <c r="O90" i="13"/>
  <c r="R90" i="13"/>
  <c r="U133" i="13"/>
  <c r="S133" i="13"/>
  <c r="O133" i="13"/>
  <c r="M133" i="13"/>
  <c r="N133" i="13"/>
  <c r="I132" i="13"/>
  <c r="T133" i="13"/>
  <c r="Q133" i="13"/>
  <c r="R133" i="13"/>
  <c r="P133" i="13"/>
  <c r="R48" i="13"/>
  <c r="N48" i="13"/>
  <c r="T48" i="13"/>
  <c r="Q48" i="13"/>
  <c r="M48" i="13"/>
  <c r="P48" i="13"/>
  <c r="S48" i="13"/>
  <c r="O48" i="13"/>
  <c r="U48" i="13"/>
  <c r="R89" i="13"/>
  <c r="P89" i="13"/>
  <c r="N89" i="13"/>
  <c r="Q89" i="13"/>
  <c r="M89" i="13"/>
  <c r="S89" i="13"/>
  <c r="O89" i="13"/>
  <c r="T132" i="13"/>
  <c r="R132" i="13"/>
  <c r="P132" i="13"/>
  <c r="U132" i="13"/>
  <c r="N132" i="13"/>
  <c r="S132" i="13"/>
  <c r="Q132" i="13"/>
  <c r="O132" i="13"/>
  <c r="I131" i="13"/>
  <c r="M132" i="13"/>
  <c r="P88" i="13"/>
  <c r="S88" i="13"/>
  <c r="Q88" i="13"/>
  <c r="R88" i="13"/>
  <c r="N88" i="13"/>
  <c r="O88" i="13"/>
  <c r="M88" i="13"/>
  <c r="S47" i="13"/>
  <c r="R47" i="13"/>
  <c r="Q47" i="13"/>
  <c r="P47" i="13"/>
  <c r="M47" i="13"/>
  <c r="U47" i="13"/>
  <c r="O47" i="13"/>
  <c r="N47" i="13"/>
  <c r="T47" i="13"/>
  <c r="U131" i="13"/>
  <c r="T131" i="13"/>
  <c r="P131" i="13"/>
  <c r="N131" i="13"/>
  <c r="M131" i="13"/>
  <c r="I130" i="13"/>
  <c r="S131" i="13"/>
  <c r="R131" i="13"/>
  <c r="Q131" i="13"/>
  <c r="O131" i="13"/>
  <c r="R46" i="13"/>
  <c r="N46" i="13"/>
  <c r="T46" i="13"/>
  <c r="Q46" i="13"/>
  <c r="M46" i="13"/>
  <c r="P46" i="13"/>
  <c r="S46" i="13"/>
  <c r="U46" i="13"/>
  <c r="O46" i="13"/>
  <c r="R87" i="13"/>
  <c r="P87" i="13"/>
  <c r="N87" i="13"/>
  <c r="S87" i="13"/>
  <c r="Q87" i="13"/>
  <c r="O87" i="13"/>
  <c r="M87" i="13"/>
  <c r="T130" i="13"/>
  <c r="R130" i="13"/>
  <c r="P130" i="13"/>
  <c r="I129" i="13"/>
  <c r="N130" i="13"/>
  <c r="S130" i="13"/>
  <c r="Q130" i="13"/>
  <c r="O130" i="13"/>
  <c r="U130" i="13"/>
  <c r="M130" i="13"/>
  <c r="Q86" i="13"/>
  <c r="M86" i="13"/>
  <c r="N86" i="13"/>
  <c r="P86" i="13"/>
  <c r="S86" i="13"/>
  <c r="O86" i="13"/>
  <c r="R86" i="13"/>
  <c r="R45" i="13"/>
  <c r="Q45" i="13"/>
  <c r="P45" i="13"/>
  <c r="O45" i="13"/>
  <c r="U45" i="13"/>
  <c r="N45" i="13"/>
  <c r="M45" i="13"/>
  <c r="T45" i="13"/>
  <c r="S45" i="13"/>
  <c r="I128" i="13"/>
  <c r="T129" i="13"/>
  <c r="Q129" i="13"/>
  <c r="P129" i="13"/>
  <c r="R129" i="13"/>
  <c r="U129" i="13"/>
  <c r="S129" i="13"/>
  <c r="O129" i="13"/>
  <c r="M129" i="13"/>
  <c r="N129" i="13"/>
  <c r="R44" i="13"/>
  <c r="N44" i="13"/>
  <c r="T44" i="13"/>
  <c r="Q44" i="13"/>
  <c r="M44" i="13"/>
  <c r="O44" i="13"/>
  <c r="P44" i="13"/>
  <c r="U44" i="13"/>
  <c r="S44" i="13"/>
  <c r="S85" i="13"/>
  <c r="Q85" i="13"/>
  <c r="O85" i="13"/>
  <c r="M85" i="13"/>
  <c r="R85" i="13"/>
  <c r="P85" i="13"/>
  <c r="N85" i="13"/>
  <c r="T128" i="13"/>
  <c r="R128" i="13"/>
  <c r="P128" i="13"/>
  <c r="U128" i="13"/>
  <c r="N128" i="13"/>
  <c r="Q128" i="13"/>
  <c r="I127" i="13"/>
  <c r="S128" i="13"/>
  <c r="O128" i="13"/>
  <c r="M128" i="13"/>
  <c r="R84" i="13"/>
  <c r="N84" i="13"/>
  <c r="M84" i="13"/>
  <c r="O84" i="13"/>
  <c r="P84" i="13"/>
  <c r="Q84" i="13"/>
  <c r="S84" i="13"/>
  <c r="T43" i="13"/>
  <c r="M43" i="13"/>
  <c r="U43" i="13"/>
  <c r="O43" i="13"/>
  <c r="N43" i="13"/>
  <c r="P43" i="13"/>
  <c r="R43" i="13"/>
  <c r="Q43" i="13"/>
  <c r="S43" i="13"/>
  <c r="I126" i="13"/>
  <c r="U127" i="13"/>
  <c r="T127" i="13"/>
  <c r="P127" i="13"/>
  <c r="N127" i="13"/>
  <c r="M127" i="13"/>
  <c r="R127" i="13"/>
  <c r="Q127" i="13"/>
  <c r="S127" i="13"/>
  <c r="O127" i="13"/>
  <c r="U42" i="13"/>
  <c r="O42" i="13"/>
  <c r="S42" i="13"/>
  <c r="P42" i="13"/>
  <c r="N42" i="13"/>
  <c r="T42" i="13"/>
  <c r="Q42" i="13"/>
  <c r="M42" i="13"/>
  <c r="R42" i="13"/>
  <c r="S83" i="13"/>
  <c r="Q83" i="13"/>
  <c r="O83" i="13"/>
  <c r="M83" i="13"/>
  <c r="R83" i="13"/>
  <c r="P83" i="13"/>
  <c r="N83" i="13"/>
  <c r="S126" i="13"/>
  <c r="Q126" i="13"/>
  <c r="O126" i="13"/>
  <c r="N126" i="13"/>
  <c r="I125" i="13"/>
  <c r="R126" i="13"/>
  <c r="U126" i="13"/>
  <c r="T126" i="13"/>
  <c r="P126" i="13"/>
  <c r="M126" i="13"/>
  <c r="G20" i="13"/>
  <c r="S82" i="13"/>
  <c r="S123" i="13"/>
  <c r="F22" i="13"/>
  <c r="G22" i="13"/>
  <c r="Q82" i="13"/>
  <c r="Q123" i="13"/>
  <c r="F24" i="13"/>
  <c r="G24" i="13"/>
  <c r="O82" i="13"/>
  <c r="O123" i="13"/>
  <c r="F26" i="13"/>
  <c r="G26" i="13"/>
  <c r="M82" i="13"/>
  <c r="M123" i="13"/>
  <c r="F28" i="13"/>
  <c r="G28" i="13"/>
  <c r="P82" i="13"/>
  <c r="P123" i="13"/>
  <c r="F25" i="13"/>
  <c r="G25" i="13"/>
  <c r="R82" i="13"/>
  <c r="R123" i="13"/>
  <c r="F23" i="13"/>
  <c r="G23" i="13"/>
  <c r="N82" i="13"/>
  <c r="N123" i="13"/>
  <c r="F27" i="13"/>
  <c r="G27" i="13"/>
  <c r="R41" i="13"/>
  <c r="Q41" i="13"/>
  <c r="S41" i="13"/>
  <c r="O41" i="13"/>
  <c r="U41" i="13"/>
  <c r="N41" i="13"/>
  <c r="T41" i="13"/>
  <c r="M41" i="13"/>
  <c r="P41" i="13"/>
  <c r="U125" i="13"/>
  <c r="U166" i="13"/>
  <c r="T125" i="13"/>
  <c r="T166" i="13"/>
  <c r="I21" i="13"/>
  <c r="J21" i="13"/>
  <c r="S125" i="13"/>
  <c r="S166" i="13"/>
  <c r="I22" i="13"/>
  <c r="J22" i="13"/>
  <c r="Q125" i="13"/>
  <c r="Q166" i="13"/>
  <c r="I24" i="13"/>
  <c r="J24" i="13"/>
  <c r="O125" i="13"/>
  <c r="O166" i="13"/>
  <c r="I26" i="13"/>
  <c r="J26" i="13"/>
  <c r="R125" i="13"/>
  <c r="R166" i="13"/>
  <c r="I23" i="13"/>
  <c r="J23" i="13"/>
  <c r="M125" i="13"/>
  <c r="M166" i="13"/>
  <c r="I28" i="13"/>
  <c r="J28" i="13"/>
  <c r="P125" i="13"/>
  <c r="P166" i="13"/>
  <c r="I25" i="13"/>
  <c r="J25" i="13"/>
  <c r="N125" i="13"/>
  <c r="N166" i="13"/>
  <c r="I27" i="13"/>
  <c r="J27" i="13"/>
  <c r="I20" i="13"/>
  <c r="J20" i="13"/>
  <c r="R40" i="13"/>
  <c r="N40" i="13"/>
  <c r="T40" i="13"/>
  <c r="M40" i="13"/>
  <c r="O40" i="13"/>
  <c r="S40" i="13"/>
  <c r="U40" i="13"/>
  <c r="P40" i="13"/>
  <c r="Q40" i="13"/>
  <c r="T39" i="13"/>
  <c r="T80" i="13"/>
  <c r="C21" i="13"/>
  <c r="D21" i="13"/>
  <c r="O39" i="13"/>
  <c r="O80" i="13"/>
  <c r="C26" i="13"/>
  <c r="D26" i="13"/>
  <c r="S39" i="13"/>
  <c r="S80" i="13"/>
  <c r="C22" i="13"/>
  <c r="D22" i="13"/>
  <c r="P39" i="13"/>
  <c r="P80" i="13"/>
  <c r="C25" i="13"/>
  <c r="D25" i="13"/>
  <c r="Q39" i="13"/>
  <c r="Q80" i="13"/>
  <c r="C24" i="13"/>
  <c r="D24" i="13"/>
  <c r="M39" i="13"/>
  <c r="M80" i="13"/>
  <c r="C28" i="13"/>
  <c r="D28" i="13"/>
  <c r="N39" i="13"/>
  <c r="N80" i="13"/>
  <c r="C27" i="13"/>
  <c r="D27" i="13"/>
  <c r="U39" i="13"/>
  <c r="U80" i="13"/>
  <c r="C20" i="13"/>
  <c r="D20" i="13"/>
  <c r="R39" i="13"/>
  <c r="R80" i="13"/>
  <c r="C23" i="13"/>
  <c r="D23" i="13"/>
</calcChain>
</file>

<file path=xl/sharedStrings.xml><?xml version="1.0" encoding="utf-8"?>
<sst xmlns="http://schemas.openxmlformats.org/spreadsheetml/2006/main" count="988" uniqueCount="83">
  <si>
    <t xml:space="preserve">quantità </t>
  </si>
  <si>
    <t>D (mm)</t>
  </si>
  <si>
    <t>freq. rel.</t>
  </si>
  <si>
    <t>[%]</t>
  </si>
  <si>
    <t>freq. cum.</t>
  </si>
  <si>
    <t>KU</t>
  </si>
  <si>
    <t>SK</t>
  </si>
  <si>
    <t>F</t>
  </si>
  <si>
    <r>
      <t>F</t>
    </r>
    <r>
      <rPr>
        <b/>
        <sz val="8"/>
        <rFont val="Times New Roman"/>
        <family val="1"/>
      </rPr>
      <t>medio</t>
    </r>
  </si>
  <si>
    <t>SD</t>
  </si>
  <si>
    <r>
      <t>D</t>
    </r>
    <r>
      <rPr>
        <b/>
        <sz val="8"/>
        <rFont val="Times New Roman"/>
        <family val="1"/>
      </rPr>
      <t>medio</t>
    </r>
  </si>
  <si>
    <r>
      <t>F</t>
    </r>
    <r>
      <rPr>
        <sz val="8"/>
        <rFont val="Times New Roman"/>
        <family val="1"/>
      </rPr>
      <t>i</t>
    </r>
  </si>
  <si>
    <r>
      <t>F</t>
    </r>
    <r>
      <rPr>
        <sz val="8"/>
        <rFont val="Times New Roman"/>
        <family val="1"/>
      </rPr>
      <t>i</t>
    </r>
    <r>
      <rPr>
        <sz val="10"/>
        <rFont val="UniversalMath1 BT"/>
        <family val="1"/>
        <charset val="2"/>
      </rPr>
      <t>3</t>
    </r>
    <r>
      <rPr>
        <sz val="10"/>
        <rFont val="Times New Roman"/>
        <family val="1"/>
      </rPr>
      <t>f</t>
    </r>
    <r>
      <rPr>
        <sz val="8"/>
        <rFont val="Times New Roman"/>
        <family val="1"/>
      </rPr>
      <t>i</t>
    </r>
  </si>
  <si>
    <t>[%] numero</t>
  </si>
  <si>
    <t>[%] in peso</t>
  </si>
  <si>
    <t>peso (gr)</t>
  </si>
  <si>
    <t>Fine Gravel</t>
  </si>
  <si>
    <t>Coarse Gravel</t>
  </si>
  <si>
    <t>Coarse Sand</t>
  </si>
  <si>
    <t>Fine Sand</t>
  </si>
  <si>
    <t>Coarse Silt</t>
  </si>
  <si>
    <t>Fine Silt</t>
  </si>
  <si>
    <t>Coarse Clay</t>
  </si>
  <si>
    <t>tipo</t>
  </si>
  <si>
    <t>Campionamento n°</t>
  </si>
  <si>
    <t>Località:</t>
  </si>
  <si>
    <t>Data campionamento</t>
  </si>
  <si>
    <t>Dimensioni "griglia"</t>
  </si>
  <si>
    <t>Metodo di campionamento</t>
  </si>
  <si>
    <t>Dimensione maglie "griglia"</t>
  </si>
  <si>
    <t>Numero dei campioni analizzati:</t>
  </si>
  <si>
    <t>Peso totale campione   [gr]</t>
  </si>
  <si>
    <t>Quartatura</t>
  </si>
  <si>
    <r>
      <t>F</t>
    </r>
    <r>
      <rPr>
        <vertAlign val="subscript"/>
        <sz val="10"/>
        <rFont val="Times New Roman"/>
        <family val="1"/>
      </rPr>
      <t>max</t>
    </r>
    <r>
      <rPr>
        <sz val="10"/>
        <rFont val="Times New Roman"/>
        <family val="1"/>
      </rPr>
      <t xml:space="preserve"> del campione</t>
    </r>
  </si>
  <si>
    <t>Setacciatura</t>
  </si>
  <si>
    <t>Peso del max ciottolo   [gr]</t>
  </si>
  <si>
    <t>Peso iniziale quartato   [gr]</t>
  </si>
  <si>
    <t>Large Boulder</t>
  </si>
  <si>
    <t>Small Boulder</t>
  </si>
  <si>
    <t>Small Cobble</t>
  </si>
  <si>
    <t>Small. Cobble</t>
  </si>
  <si>
    <t>Large Cobble</t>
  </si>
  <si>
    <t>Medium Boulder</t>
  </si>
  <si>
    <t>Medium Gravel</t>
  </si>
  <si>
    <t>Medium Sand</t>
  </si>
  <si>
    <t>Very Coarse Sand</t>
  </si>
  <si>
    <t>Very Fine Gravel</t>
  </si>
  <si>
    <t>Very Coarse Gravel</t>
  </si>
  <si>
    <t>Very Fine Sand</t>
  </si>
  <si>
    <t>Medium Silt</t>
  </si>
  <si>
    <t>Mededium Silt</t>
  </si>
  <si>
    <t>Very Fine Silt</t>
  </si>
  <si>
    <t>Medium Clay</t>
  </si>
  <si>
    <r>
      <t xml:space="preserve">scala </t>
    </r>
    <r>
      <rPr>
        <b/>
        <sz val="10"/>
        <rFont val="UniversalMath1 BT"/>
        <family val="1"/>
        <charset val="2"/>
      </rPr>
      <t>F</t>
    </r>
  </si>
  <si>
    <r>
      <t xml:space="preserve">Descrizione campionamento volumetrico </t>
    </r>
    <r>
      <rPr>
        <b/>
        <i/>
        <sz val="10"/>
        <rFont val="Times New Roman"/>
        <family val="1"/>
      </rPr>
      <t>sublayer</t>
    </r>
  </si>
  <si>
    <r>
      <t xml:space="preserve">Descrizione campionamento superficiale </t>
    </r>
    <r>
      <rPr>
        <b/>
        <i/>
        <sz val="10"/>
        <rFont val="Times New Roman"/>
        <family val="1"/>
      </rPr>
      <t>armour layer</t>
    </r>
  </si>
  <si>
    <t>Armour layer</t>
  </si>
  <si>
    <t>Sublayer</t>
  </si>
  <si>
    <t>Totale</t>
  </si>
  <si>
    <r>
      <t>D</t>
    </r>
    <r>
      <rPr>
        <sz val="8"/>
        <rFont val="Times New Roman"/>
        <family val="1"/>
      </rPr>
      <t xml:space="preserve">10 </t>
    </r>
  </si>
  <si>
    <r>
      <t>D</t>
    </r>
    <r>
      <rPr>
        <sz val="8"/>
        <rFont val="Times New Roman"/>
        <family val="1"/>
      </rPr>
      <t>16</t>
    </r>
  </si>
  <si>
    <r>
      <t>D</t>
    </r>
    <r>
      <rPr>
        <sz val="8"/>
        <rFont val="Times New Roman"/>
        <family val="1"/>
      </rPr>
      <t>25</t>
    </r>
  </si>
  <si>
    <r>
      <t>D</t>
    </r>
    <r>
      <rPr>
        <sz val="8"/>
        <rFont val="Times New Roman"/>
        <family val="1"/>
      </rPr>
      <t>40</t>
    </r>
  </si>
  <si>
    <r>
      <t>D</t>
    </r>
    <r>
      <rPr>
        <sz val="8"/>
        <rFont val="Times New Roman"/>
        <family val="1"/>
      </rPr>
      <t>50</t>
    </r>
  </si>
  <si>
    <r>
      <t>D</t>
    </r>
    <r>
      <rPr>
        <sz val="8"/>
        <rFont val="Times New Roman"/>
        <family val="1"/>
      </rPr>
      <t>75</t>
    </r>
  </si>
  <si>
    <r>
      <t>D</t>
    </r>
    <r>
      <rPr>
        <sz val="8"/>
        <rFont val="Times New Roman"/>
        <family val="1"/>
      </rPr>
      <t>84</t>
    </r>
  </si>
  <si>
    <r>
      <t>D</t>
    </r>
    <r>
      <rPr>
        <sz val="8"/>
        <rFont val="Times New Roman"/>
        <family val="1"/>
      </rPr>
      <t>90</t>
    </r>
  </si>
  <si>
    <t>DEV STANDARD</t>
  </si>
  <si>
    <t>SKEWNESS</t>
  </si>
  <si>
    <t>KURTOSIS</t>
  </si>
  <si>
    <t xml:space="preserve">          % Gravel</t>
  </si>
  <si>
    <t xml:space="preserve">          % Sand</t>
  </si>
  <si>
    <t xml:space="preserve">          % Silt</t>
  </si>
  <si>
    <t xml:space="preserve">          % Clay</t>
  </si>
  <si>
    <t>MEAN</t>
  </si>
  <si>
    <r>
      <t>D</t>
    </r>
    <r>
      <rPr>
        <sz val="8"/>
        <rFont val="Times New Roman"/>
        <family val="1"/>
      </rPr>
      <t>35</t>
    </r>
  </si>
  <si>
    <t>Caratterizzazione del materiale d'alveo</t>
  </si>
  <si>
    <t>Griglia, con stendimenti, strisce parallele al talweg</t>
  </si>
  <si>
    <t>AL-1 (Barra laterale monte)</t>
  </si>
  <si>
    <t>AL-1 (Barra laterale centrale)</t>
  </si>
  <si>
    <t>AL-1 (Barra laterale valle)</t>
  </si>
  <si>
    <t>AL-1</t>
  </si>
  <si>
    <t>Marsigliana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</si>
</sst>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UniversalMath1 BT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UniversalMath1 BT"/>
      <family val="1"/>
      <charset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bscript"/>
      <sz val="10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left" indent="3"/>
    </xf>
    <xf numFmtId="165" fontId="0" fillId="2" borderId="0" xfId="0" applyNumberFormat="1" applyFill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horizontal="center"/>
    </xf>
    <xf numFmtId="2" fontId="0" fillId="2" borderId="0" xfId="0" applyNumberForma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right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1" fontId="0" fillId="2" borderId="0" xfId="0" applyNumberFormat="1" applyFill="1"/>
    <xf numFmtId="1" fontId="0" fillId="2" borderId="0" xfId="0" applyNumberFormat="1" applyFill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6" borderId="3" xfId="0" applyFont="1" applyFill="1" applyBorder="1" applyAlignment="1">
      <alignment horizontal="justify" vertical="top" wrapText="1"/>
    </xf>
    <xf numFmtId="0" fontId="4" fillId="6" borderId="4" xfId="0" applyFont="1" applyFill="1" applyBorder="1" applyAlignment="1">
      <alignment horizontal="justify" vertical="top" wrapText="1"/>
    </xf>
    <xf numFmtId="0" fontId="4" fillId="6" borderId="5" xfId="0" applyFont="1" applyFill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4" fillId="6" borderId="0" xfId="0" applyFont="1" applyFill="1" applyBorder="1" applyAlignment="1">
      <alignment horizontal="justify" vertical="top" wrapText="1"/>
    </xf>
    <xf numFmtId="0" fontId="4" fillId="6" borderId="7" xfId="0" applyFont="1" applyFill="1" applyBorder="1" applyAlignment="1">
      <alignment horizontal="justify" vertical="top" wrapText="1"/>
    </xf>
    <xf numFmtId="0" fontId="4" fillId="6" borderId="8" xfId="0" applyFont="1" applyFill="1" applyBorder="1" applyAlignment="1">
      <alignment horizontal="justify" vertical="top" wrapText="1"/>
    </xf>
    <xf numFmtId="0" fontId="4" fillId="6" borderId="9" xfId="0" applyFont="1" applyFill="1" applyBorder="1" applyAlignment="1">
      <alignment horizontal="justify" vertical="top" wrapText="1"/>
    </xf>
    <xf numFmtId="0" fontId="4" fillId="6" borderId="1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4" fillId="6" borderId="1" xfId="0" applyFont="1" applyFill="1" applyBorder="1" applyAlignment="1"/>
    <xf numFmtId="0" fontId="0" fillId="0" borderId="1" xfId="0" applyBorder="1" applyAlignment="1">
      <alignment horizontal="left"/>
    </xf>
    <xf numFmtId="0" fontId="12" fillId="3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/>
    <xf numFmtId="0" fontId="12" fillId="4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47872885922372"/>
          <c:y val="0.0406779661016949"/>
          <c:w val="0.862842641358572"/>
          <c:h val="0.810722294997935"/>
        </c:manualLayout>
      </c:layout>
      <c:barChart>
        <c:barDir val="col"/>
        <c:grouping val="clustered"/>
        <c:varyColors val="0"/>
        <c:ser>
          <c:idx val="6"/>
          <c:order val="0"/>
          <c:tx>
            <c:v>% Camp. AL-1 S</c:v>
          </c:tx>
          <c:spPr>
            <a:solidFill>
              <a:schemeClr val="accent3"/>
            </a:solidFill>
            <a:ln>
              <a:gradFill flip="none" rotWithShape="1">
                <a:gsLst>
                  <a:gs pos="0">
                    <a:srgbClr val="008000"/>
                  </a:gs>
                  <a:gs pos="100000">
                    <a:srgbClr val="FFFFFF"/>
                  </a:gs>
                </a:gsLst>
                <a:path path="rect">
                  <a:fillToRect l="100000" t="100000"/>
                </a:path>
                <a:tileRect r="-100000" b="-100000"/>
              </a:gradFill>
            </a:ln>
          </c:spPr>
          <c:invertIfNegative val="0"/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Generale'!$H$82:$H$122</c:f>
              <c:numCache>
                <c:formatCode>0.000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0.961538461538462</c:v>
                </c:pt>
                <c:pt idx="5">
                  <c:v>5.76923076923077</c:v>
                </c:pt>
                <c:pt idx="6">
                  <c:v>10.25641025641026</c:v>
                </c:pt>
                <c:pt idx="7">
                  <c:v>9.935897435897436</c:v>
                </c:pt>
                <c:pt idx="8">
                  <c:v>12.17948717948718</c:v>
                </c:pt>
                <c:pt idx="9">
                  <c:v>9.615384615384616</c:v>
                </c:pt>
                <c:pt idx="10">
                  <c:v>10.8974358974359</c:v>
                </c:pt>
                <c:pt idx="11">
                  <c:v>5.448717948717949</c:v>
                </c:pt>
                <c:pt idx="12">
                  <c:v>3.205128205128205</c:v>
                </c:pt>
                <c:pt idx="13">
                  <c:v>4.487179487179487</c:v>
                </c:pt>
                <c:pt idx="14">
                  <c:v>2.884615384615385</c:v>
                </c:pt>
                <c:pt idx="15">
                  <c:v>2.243589743589743</c:v>
                </c:pt>
                <c:pt idx="16">
                  <c:v>1.923076923076923</c:v>
                </c:pt>
                <c:pt idx="17">
                  <c:v>0.641025641025641</c:v>
                </c:pt>
                <c:pt idx="18">
                  <c:v>1.602564102564102</c:v>
                </c:pt>
                <c:pt idx="19">
                  <c:v>2.243589743589743</c:v>
                </c:pt>
                <c:pt idx="20">
                  <c:v>1.602564102564102</c:v>
                </c:pt>
                <c:pt idx="21">
                  <c:v>1.602564102564102</c:v>
                </c:pt>
                <c:pt idx="22">
                  <c:v>7.692307692307692</c:v>
                </c:pt>
                <c:pt idx="23">
                  <c:v>1.602564102564102</c:v>
                </c:pt>
                <c:pt idx="24">
                  <c:v>0.641025641025641</c:v>
                </c:pt>
                <c:pt idx="25">
                  <c:v>0.32051282051282</c:v>
                </c:pt>
                <c:pt idx="26">
                  <c:v>2.243589743589743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0157448"/>
        <c:axId val="410165032"/>
      </c:barChart>
      <c:lineChart>
        <c:grouping val="standard"/>
        <c:varyColors val="0"/>
        <c:ser>
          <c:idx val="7"/>
          <c:order val="1"/>
          <c:tx>
            <c:v>Armour Layer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Monte!$D$82:$D$122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'Scheda Generale'!$I$82:$I$122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99.03846153846155</c:v>
                </c:pt>
                <c:pt idx="6">
                  <c:v>93.26923076923077</c:v>
                </c:pt>
                <c:pt idx="7">
                  <c:v>83.01282051282051</c:v>
                </c:pt>
                <c:pt idx="8">
                  <c:v>73.07692307692308</c:v>
                </c:pt>
                <c:pt idx="9">
                  <c:v>60.8974358974359</c:v>
                </c:pt>
                <c:pt idx="10">
                  <c:v>51.28205128205128</c:v>
                </c:pt>
                <c:pt idx="11">
                  <c:v>40.38461538461539</c:v>
                </c:pt>
                <c:pt idx="12">
                  <c:v>34.93589743589744</c:v>
                </c:pt>
                <c:pt idx="13">
                  <c:v>31.73076923076923</c:v>
                </c:pt>
                <c:pt idx="14">
                  <c:v>27.24358974358974</c:v>
                </c:pt>
                <c:pt idx="15">
                  <c:v>24.35897435897436</c:v>
                </c:pt>
                <c:pt idx="16">
                  <c:v>22.11538461538462</c:v>
                </c:pt>
                <c:pt idx="17">
                  <c:v>20.19230769230769</c:v>
                </c:pt>
                <c:pt idx="18">
                  <c:v>19.55128205128205</c:v>
                </c:pt>
                <c:pt idx="19">
                  <c:v>17.94871794871795</c:v>
                </c:pt>
                <c:pt idx="20">
                  <c:v>15.7051282051282</c:v>
                </c:pt>
                <c:pt idx="21">
                  <c:v>14.1025641025641</c:v>
                </c:pt>
                <c:pt idx="22">
                  <c:v>12.5</c:v>
                </c:pt>
                <c:pt idx="23">
                  <c:v>4.807692307692307</c:v>
                </c:pt>
                <c:pt idx="24">
                  <c:v>3.205128205128205</c:v>
                </c:pt>
                <c:pt idx="25">
                  <c:v>2.564102564102564</c:v>
                </c:pt>
                <c:pt idx="26">
                  <c:v>2.243589743589743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157448"/>
        <c:axId val="410165032"/>
      </c:lineChart>
      <c:catAx>
        <c:axId val="41015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016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165032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0157448"/>
        <c:crosses val="autoZero"/>
        <c:crossBetween val="between"/>
        <c:majorUnit val="10.0"/>
        <c:minorUnit val="5.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r"/>
      <c:layout>
        <c:manualLayout>
          <c:xMode val="edge"/>
          <c:yMode val="edge"/>
          <c:x val="0.709963106846743"/>
          <c:y val="0.0768535262206148"/>
          <c:w val="0.196217908605795"/>
          <c:h val="0.115451154048782"/>
        </c:manualLayout>
      </c:layout>
      <c:overlay val="1"/>
      <c:spPr>
        <a:solidFill>
          <a:sysClr val="window" lastClr="FFFFFF"/>
        </a:solidFill>
        <a:ln>
          <a:noFill/>
        </a:ln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3.0</c:v>
                </c:pt>
                <c:pt idx="6">
                  <c:v>7.0</c:v>
                </c:pt>
                <c:pt idx="7">
                  <c:v>11.0</c:v>
                </c:pt>
                <c:pt idx="8">
                  <c:v>17.0</c:v>
                </c:pt>
                <c:pt idx="9">
                  <c:v>8.0</c:v>
                </c:pt>
                <c:pt idx="10">
                  <c:v>12.0</c:v>
                </c:pt>
                <c:pt idx="11">
                  <c:v>5.0</c:v>
                </c:pt>
                <c:pt idx="12">
                  <c:v>5.0</c:v>
                </c:pt>
                <c:pt idx="13">
                  <c:v>9.0</c:v>
                </c:pt>
                <c:pt idx="14">
                  <c:v>3.0</c:v>
                </c:pt>
                <c:pt idx="15">
                  <c:v>3.0</c:v>
                </c:pt>
                <c:pt idx="16">
                  <c:v>4.0</c:v>
                </c:pt>
                <c:pt idx="17">
                  <c:v>1.0</c:v>
                </c:pt>
                <c:pt idx="18">
                  <c:v>3.0</c:v>
                </c:pt>
                <c:pt idx="19">
                  <c:v>5.0</c:v>
                </c:pt>
                <c:pt idx="20">
                  <c:v>0.0</c:v>
                </c:pt>
                <c:pt idx="21">
                  <c:v>0.0</c:v>
                </c:pt>
                <c:pt idx="22">
                  <c:v>5.0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2.0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0306312"/>
        <c:axId val="41030327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Valle!$I$82:$I$122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97.16981132075472</c:v>
                </c:pt>
                <c:pt idx="7">
                  <c:v>90.56603773584906</c:v>
                </c:pt>
                <c:pt idx="8">
                  <c:v>80.18867924528303</c:v>
                </c:pt>
                <c:pt idx="9">
                  <c:v>64.15094339622642</c:v>
                </c:pt>
                <c:pt idx="10">
                  <c:v>56.60377358490567</c:v>
                </c:pt>
                <c:pt idx="11">
                  <c:v>45.28301886792453</c:v>
                </c:pt>
                <c:pt idx="12">
                  <c:v>40.56603773584906</c:v>
                </c:pt>
                <c:pt idx="13">
                  <c:v>35.84905660377358</c:v>
                </c:pt>
                <c:pt idx="14">
                  <c:v>27.35849056603773</c:v>
                </c:pt>
                <c:pt idx="15">
                  <c:v>24.52830188679245</c:v>
                </c:pt>
                <c:pt idx="16">
                  <c:v>21.69811320754717</c:v>
                </c:pt>
                <c:pt idx="17">
                  <c:v>17.92452830188679</c:v>
                </c:pt>
                <c:pt idx="18">
                  <c:v>16.9811320754717</c:v>
                </c:pt>
                <c:pt idx="19">
                  <c:v>14.15094339622642</c:v>
                </c:pt>
                <c:pt idx="20">
                  <c:v>9.433962264150943</c:v>
                </c:pt>
                <c:pt idx="21">
                  <c:v>9.433962264150943</c:v>
                </c:pt>
                <c:pt idx="22">
                  <c:v>9.433962264150943</c:v>
                </c:pt>
                <c:pt idx="23">
                  <c:v>4.716981132075472</c:v>
                </c:pt>
                <c:pt idx="24">
                  <c:v>3.773584905660377</c:v>
                </c:pt>
                <c:pt idx="25">
                  <c:v>2.830188679245283</c:v>
                </c:pt>
                <c:pt idx="26">
                  <c:v>1.886792452830189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290216"/>
        <c:axId val="410296456"/>
      </c:lineChart>
      <c:catAx>
        <c:axId val="410290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029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29645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0290216"/>
        <c:crosses val="autoZero"/>
        <c:crossBetween val="between"/>
        <c:majorUnit val="10.0"/>
        <c:minorUnit val="5.0"/>
      </c:valAx>
      <c:valAx>
        <c:axId val="4103032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10306312"/>
        <c:crosses val="max"/>
        <c:crossBetween val="between"/>
      </c:valAx>
      <c:catAx>
        <c:axId val="410306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103032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3.0</c:v>
                </c:pt>
                <c:pt idx="5">
                  <c:v>13.0</c:v>
                </c:pt>
                <c:pt idx="6">
                  <c:v>22.0</c:v>
                </c:pt>
                <c:pt idx="7">
                  <c:v>18.0</c:v>
                </c:pt>
                <c:pt idx="8">
                  <c:v>18.0</c:v>
                </c:pt>
                <c:pt idx="9">
                  <c:v>15.0</c:v>
                </c:pt>
                <c:pt idx="10">
                  <c:v>10.0</c:v>
                </c:pt>
                <c:pt idx="11">
                  <c:v>4.0</c:v>
                </c:pt>
                <c:pt idx="12">
                  <c:v>1.0</c:v>
                </c:pt>
                <c:pt idx="13">
                  <c:v>1.0</c:v>
                </c:pt>
                <c:pt idx="14">
                  <c:v>3.0</c:v>
                </c:pt>
                <c:pt idx="15">
                  <c:v>2.0</c:v>
                </c:pt>
                <c:pt idx="16">
                  <c:v>2.0</c:v>
                </c:pt>
                <c:pt idx="17">
                  <c:v>1.0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5.0</c:v>
                </c:pt>
                <c:pt idx="22">
                  <c:v>18.0</c:v>
                </c:pt>
                <c:pt idx="23">
                  <c:v>4.0</c:v>
                </c:pt>
                <c:pt idx="24">
                  <c:v>1.0</c:v>
                </c:pt>
                <c:pt idx="25">
                  <c:v>0.0</c:v>
                </c:pt>
                <c:pt idx="26">
                  <c:v>5.0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0398632"/>
        <c:axId val="41039559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'[2]Scheda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Centrale!$I$82:$I$122</c:f>
              <c:numCache>
                <c:formatCode>0.000</c:formatCode>
                <c:ptCount val="41"/>
                <c:pt idx="0">
                  <c:v>99.99999999999998</c:v>
                </c:pt>
                <c:pt idx="1">
                  <c:v>99.99999999999998</c:v>
                </c:pt>
                <c:pt idx="2">
                  <c:v>99.99999999999998</c:v>
                </c:pt>
                <c:pt idx="3">
                  <c:v>99.99999999999998</c:v>
                </c:pt>
                <c:pt idx="4">
                  <c:v>99.99999999999998</c:v>
                </c:pt>
                <c:pt idx="5">
                  <c:v>98.02631578947367</c:v>
                </c:pt>
                <c:pt idx="6">
                  <c:v>89.4736842105263</c:v>
                </c:pt>
                <c:pt idx="7">
                  <c:v>74.99999999999998</c:v>
                </c:pt>
                <c:pt idx="8">
                  <c:v>63.1578947368421</c:v>
                </c:pt>
                <c:pt idx="9">
                  <c:v>51.31578947368421</c:v>
                </c:pt>
                <c:pt idx="10">
                  <c:v>41.44736842105262</c:v>
                </c:pt>
                <c:pt idx="11">
                  <c:v>34.86842105263157</c:v>
                </c:pt>
                <c:pt idx="12">
                  <c:v>32.23684210526315</c:v>
                </c:pt>
                <c:pt idx="13">
                  <c:v>31.57894736842105</c:v>
                </c:pt>
                <c:pt idx="14">
                  <c:v>30.92105263157894</c:v>
                </c:pt>
                <c:pt idx="15">
                  <c:v>28.94736842105262</c:v>
                </c:pt>
                <c:pt idx="16">
                  <c:v>27.63157894736842</c:v>
                </c:pt>
                <c:pt idx="17">
                  <c:v>26.31578947368421</c:v>
                </c:pt>
                <c:pt idx="18">
                  <c:v>25.6578947368421</c:v>
                </c:pt>
                <c:pt idx="19">
                  <c:v>25</c:v>
                </c:pt>
                <c:pt idx="20">
                  <c:v>23.68421052631579</c:v>
                </c:pt>
                <c:pt idx="21">
                  <c:v>21.71052631578947</c:v>
                </c:pt>
                <c:pt idx="22">
                  <c:v>18.42105263157895</c:v>
                </c:pt>
                <c:pt idx="23">
                  <c:v>6.578947368421052</c:v>
                </c:pt>
                <c:pt idx="24">
                  <c:v>3.947368421052631</c:v>
                </c:pt>
                <c:pt idx="25">
                  <c:v>3.289473684210526</c:v>
                </c:pt>
                <c:pt idx="26">
                  <c:v>3.289473684210526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382536"/>
        <c:axId val="410388776"/>
      </c:lineChart>
      <c:catAx>
        <c:axId val="410382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038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38877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0382536"/>
        <c:crosses val="autoZero"/>
        <c:crossBetween val="between"/>
        <c:majorUnit val="10.0"/>
        <c:minorUnit val="5.0"/>
      </c:valAx>
      <c:valAx>
        <c:axId val="4103955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10398632"/>
        <c:crosses val="max"/>
        <c:crossBetween val="between"/>
      </c:valAx>
      <c:catAx>
        <c:axId val="410398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103955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889015613427"/>
          <c:y val="0.0406779661016949"/>
          <c:w val="0.910355561802998"/>
          <c:h val="0.840107539176221"/>
        </c:manualLayout>
      </c:layout>
      <c:barChart>
        <c:barDir val="col"/>
        <c:grouping val="clustered"/>
        <c:varyColors val="0"/>
        <c:ser>
          <c:idx val="0"/>
          <c:order val="0"/>
          <c:tx>
            <c:v>Armoured Layer</c:v>
          </c:tx>
          <c:invertIfNegative val="0"/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Monte!$E$82:$E$122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3.0</c:v>
                </c:pt>
                <c:pt idx="7">
                  <c:v>2.0</c:v>
                </c:pt>
                <c:pt idx="8">
                  <c:v>3.0</c:v>
                </c:pt>
                <c:pt idx="9">
                  <c:v>7.0</c:v>
                </c:pt>
                <c:pt idx="10">
                  <c:v>12.0</c:v>
                </c:pt>
                <c:pt idx="11">
                  <c:v>8.0</c:v>
                </c:pt>
                <c:pt idx="12">
                  <c:v>4.0</c:v>
                </c:pt>
                <c:pt idx="13">
                  <c:v>4.0</c:v>
                </c:pt>
                <c:pt idx="14">
                  <c:v>3.0</c:v>
                </c:pt>
                <c:pt idx="15">
                  <c:v>2.0</c:v>
                </c:pt>
                <c:pt idx="16">
                  <c:v>0.0</c:v>
                </c:pt>
                <c:pt idx="17">
                  <c:v>0.0</c:v>
                </c:pt>
                <c:pt idx="18">
                  <c:v>1.0</c:v>
                </c:pt>
                <c:pt idx="19">
                  <c:v>0.0</c:v>
                </c:pt>
                <c:pt idx="20">
                  <c:v>2.0</c:v>
                </c:pt>
                <c:pt idx="21">
                  <c:v>0.0</c:v>
                </c:pt>
                <c:pt idx="22">
                  <c:v>1.0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0499192"/>
        <c:axId val="410496152"/>
      </c:barChart>
      <c:lineChart>
        <c:grouping val="standard"/>
        <c:varyColors val="0"/>
        <c:ser>
          <c:idx val="1"/>
          <c:order val="1"/>
          <c:tx>
            <c:v>Cumulata</c:v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'[3]Scheda Granulometrica'!$D$82:$D$122</c:f>
              <c:numCache>
                <c:formatCode>General</c:formatCode>
                <c:ptCount val="41"/>
                <c:pt idx="0">
                  <c:v>-10.0</c:v>
                </c:pt>
                <c:pt idx="1">
                  <c:v>-9.5</c:v>
                </c:pt>
                <c:pt idx="2">
                  <c:v>-9.0</c:v>
                </c:pt>
                <c:pt idx="3">
                  <c:v>-8.5</c:v>
                </c:pt>
                <c:pt idx="4">
                  <c:v>-8.0</c:v>
                </c:pt>
                <c:pt idx="5">
                  <c:v>-7.5</c:v>
                </c:pt>
                <c:pt idx="6">
                  <c:v>-7.0</c:v>
                </c:pt>
                <c:pt idx="7">
                  <c:v>-6.5</c:v>
                </c:pt>
                <c:pt idx="8">
                  <c:v>-6.0</c:v>
                </c:pt>
                <c:pt idx="9">
                  <c:v>-5.5</c:v>
                </c:pt>
                <c:pt idx="10">
                  <c:v>-5.0</c:v>
                </c:pt>
                <c:pt idx="11">
                  <c:v>-4.5</c:v>
                </c:pt>
                <c:pt idx="12">
                  <c:v>-4.0</c:v>
                </c:pt>
                <c:pt idx="13">
                  <c:v>-3.5</c:v>
                </c:pt>
                <c:pt idx="14">
                  <c:v>-3.0</c:v>
                </c:pt>
                <c:pt idx="15">
                  <c:v>-2.5</c:v>
                </c:pt>
                <c:pt idx="16">
                  <c:v>-2.0</c:v>
                </c:pt>
                <c:pt idx="17">
                  <c:v>-1.5</c:v>
                </c:pt>
                <c:pt idx="18">
                  <c:v>-1.0</c:v>
                </c:pt>
                <c:pt idx="19">
                  <c:v>-0.5</c:v>
                </c:pt>
                <c:pt idx="20">
                  <c:v>0.0</c:v>
                </c:pt>
                <c:pt idx="21">
                  <c:v>0.5</c:v>
                </c:pt>
                <c:pt idx="22">
                  <c:v>1.0</c:v>
                </c:pt>
                <c:pt idx="23">
                  <c:v>1.5</c:v>
                </c:pt>
                <c:pt idx="24">
                  <c:v>2.0</c:v>
                </c:pt>
                <c:pt idx="25">
                  <c:v>2.5</c:v>
                </c:pt>
                <c:pt idx="26">
                  <c:v>3.0</c:v>
                </c:pt>
                <c:pt idx="27">
                  <c:v>3.5</c:v>
                </c:pt>
                <c:pt idx="28">
                  <c:v>4.0</c:v>
                </c:pt>
                <c:pt idx="29">
                  <c:v>4.5</c:v>
                </c:pt>
                <c:pt idx="30">
                  <c:v>5.0</c:v>
                </c:pt>
                <c:pt idx="31">
                  <c:v>5.5</c:v>
                </c:pt>
                <c:pt idx="32">
                  <c:v>6.0</c:v>
                </c:pt>
                <c:pt idx="33">
                  <c:v>6.5</c:v>
                </c:pt>
                <c:pt idx="34">
                  <c:v>7.0</c:v>
                </c:pt>
                <c:pt idx="35">
                  <c:v>7.5</c:v>
                </c:pt>
                <c:pt idx="36">
                  <c:v>8.0</c:v>
                </c:pt>
                <c:pt idx="37">
                  <c:v>8.5</c:v>
                </c:pt>
                <c:pt idx="38">
                  <c:v>9.0</c:v>
                </c:pt>
                <c:pt idx="39">
                  <c:v>9.5</c:v>
                </c:pt>
                <c:pt idx="40">
                  <c:v>10.0</c:v>
                </c:pt>
              </c:numCache>
            </c:numRef>
          </c:cat>
          <c:val>
            <c:numRef>
              <c:f>Monte!$I$82:$I$122</c:f>
              <c:numCache>
                <c:formatCode>0.000</c:formatCode>
                <c:ptCount val="4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96.2962962962963</c:v>
                </c:pt>
                <c:pt idx="7">
                  <c:v>90.74074074074073</c:v>
                </c:pt>
                <c:pt idx="8">
                  <c:v>87.03703703703702</c:v>
                </c:pt>
                <c:pt idx="9">
                  <c:v>81.48148148148147</c:v>
                </c:pt>
                <c:pt idx="10">
                  <c:v>68.5185185185185</c:v>
                </c:pt>
                <c:pt idx="11">
                  <c:v>46.2962962962963</c:v>
                </c:pt>
                <c:pt idx="12">
                  <c:v>31.48148148148147</c:v>
                </c:pt>
                <c:pt idx="13">
                  <c:v>24.07407407407407</c:v>
                </c:pt>
                <c:pt idx="14">
                  <c:v>16.66666666666666</c:v>
                </c:pt>
                <c:pt idx="15">
                  <c:v>11.11111111111111</c:v>
                </c:pt>
                <c:pt idx="16">
                  <c:v>7.407407407407407</c:v>
                </c:pt>
                <c:pt idx="17">
                  <c:v>7.407407407407407</c:v>
                </c:pt>
                <c:pt idx="18">
                  <c:v>7.407407407407407</c:v>
                </c:pt>
                <c:pt idx="19">
                  <c:v>5.555555555555555</c:v>
                </c:pt>
                <c:pt idx="20">
                  <c:v>5.555555555555555</c:v>
                </c:pt>
                <c:pt idx="21">
                  <c:v>1.851851851851852</c:v>
                </c:pt>
                <c:pt idx="22">
                  <c:v>1.851851851851852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483096"/>
        <c:axId val="410489336"/>
      </c:lineChart>
      <c:catAx>
        <c:axId val="410483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Unità sedimetologiche [phi]</a:t>
                </a:r>
              </a:p>
            </c:rich>
          </c:tx>
          <c:layout>
            <c:manualLayout>
              <c:xMode val="edge"/>
              <c:yMode val="edge"/>
              <c:x val="0.415718717683558"/>
              <c:y val="0.940677966101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048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489336"/>
        <c:scaling>
          <c:orientation val="minMax"/>
          <c:max val="10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Passante [%]</a:t>
                </a:r>
              </a:p>
            </c:rich>
          </c:tx>
          <c:layout>
            <c:manualLayout>
              <c:xMode val="edge"/>
              <c:yMode val="edge"/>
              <c:x val="0.0"/>
              <c:y val="0.3644067796610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410483096"/>
        <c:crosses val="autoZero"/>
        <c:crossBetween val="between"/>
        <c:majorUnit val="10.0"/>
        <c:minorUnit val="5.0"/>
      </c:valAx>
      <c:valAx>
        <c:axId val="4104961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10499192"/>
        <c:crosses val="max"/>
        <c:crossBetween val="between"/>
      </c:valAx>
      <c:catAx>
        <c:axId val="410499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1049615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309804206784"/>
          <c:y val="0.058590014560813"/>
          <c:w val="0.267287142364702"/>
          <c:h val="0.319222741225144"/>
        </c:manualLayout>
      </c:layout>
      <c:overlay val="1"/>
      <c:spPr>
        <a:solidFill>
          <a:sysClr val="window" lastClr="FFFFFF"/>
        </a:solidFill>
      </c:spPr>
      <c:txPr>
        <a:bodyPr/>
        <a:lstStyle/>
        <a:p>
          <a:pPr>
            <a:defRPr sz="1600"/>
          </a:pPr>
          <a:endParaRPr lang="it-IT"/>
        </a:p>
      </c:txPr>
    </c:legend>
    <c:plotVisOnly val="1"/>
    <c:dispBlanksAs val="gap"/>
    <c:showDLblsOverMax val="0"/>
  </c:chart>
  <c:spPr>
    <a:solidFill>
      <a:srgbClr val="CCCC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5" right="0.75" top="1" bottom="1" header="0.5" footer="0.5"/>
  <pageSetup paperSize="9"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184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%20vall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(Barra%20laterale%20al%20centr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parigi/Documents/Dati%20utente%20Microsoft/Office%202011%20AutoRecovery/Bi-17%20(Barra%20laterale%20a%20mont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cheda Granulometrica"/>
      <sheetName val="Curve Granulometriche"/>
    </sheetNames>
    <sheetDataSet>
      <sheetData sheetId="0">
        <row r="82">
          <cell r="D82">
            <v>-10</v>
          </cell>
        </row>
        <row r="83">
          <cell r="D83">
            <v>-9.5</v>
          </cell>
        </row>
        <row r="84">
          <cell r="D84">
            <v>-9</v>
          </cell>
        </row>
        <row r="85">
          <cell r="D85">
            <v>-8.5</v>
          </cell>
        </row>
        <row r="86">
          <cell r="D86">
            <v>-8</v>
          </cell>
        </row>
        <row r="87">
          <cell r="D87">
            <v>-7.5</v>
          </cell>
        </row>
        <row r="88">
          <cell r="D88">
            <v>-7</v>
          </cell>
        </row>
        <row r="89">
          <cell r="D89">
            <v>-6.5</v>
          </cell>
        </row>
        <row r="90">
          <cell r="D90">
            <v>-6</v>
          </cell>
        </row>
        <row r="91">
          <cell r="D91">
            <v>-5.5</v>
          </cell>
        </row>
        <row r="92">
          <cell r="D92">
            <v>-5</v>
          </cell>
        </row>
        <row r="93">
          <cell r="D93">
            <v>-4.5</v>
          </cell>
        </row>
        <row r="94">
          <cell r="D94">
            <v>-4</v>
          </cell>
        </row>
        <row r="95">
          <cell r="D95">
            <v>-3.5</v>
          </cell>
        </row>
        <row r="96">
          <cell r="D96">
            <v>-3</v>
          </cell>
        </row>
        <row r="97">
          <cell r="D97">
            <v>-2.5</v>
          </cell>
        </row>
        <row r="98">
          <cell r="D98">
            <v>-2</v>
          </cell>
        </row>
        <row r="99">
          <cell r="D99">
            <v>-1.5</v>
          </cell>
        </row>
        <row r="100">
          <cell r="D100">
            <v>-1</v>
          </cell>
        </row>
        <row r="101">
          <cell r="D101">
            <v>-0.5</v>
          </cell>
        </row>
        <row r="102">
          <cell r="D102">
            <v>0</v>
          </cell>
        </row>
        <row r="103">
          <cell r="D103">
            <v>0.5</v>
          </cell>
        </row>
        <row r="104">
          <cell r="D104">
            <v>1</v>
          </cell>
        </row>
        <row r="105">
          <cell r="D105">
            <v>1.5</v>
          </cell>
        </row>
        <row r="106">
          <cell r="D106">
            <v>2</v>
          </cell>
        </row>
        <row r="107">
          <cell r="D107">
            <v>2.5</v>
          </cell>
        </row>
        <row r="108">
          <cell r="D108">
            <v>3</v>
          </cell>
        </row>
        <row r="109">
          <cell r="D109">
            <v>3.5</v>
          </cell>
        </row>
        <row r="110">
          <cell r="D110">
            <v>4</v>
          </cell>
        </row>
        <row r="111">
          <cell r="D111">
            <v>4.5</v>
          </cell>
        </row>
        <row r="112">
          <cell r="D112">
            <v>5</v>
          </cell>
        </row>
        <row r="113">
          <cell r="D113">
            <v>5.5</v>
          </cell>
        </row>
        <row r="114">
          <cell r="D114">
            <v>6</v>
          </cell>
        </row>
        <row r="115">
          <cell r="D115">
            <v>6.5</v>
          </cell>
        </row>
        <row r="116">
          <cell r="D116">
            <v>7</v>
          </cell>
        </row>
        <row r="117">
          <cell r="D117">
            <v>7.5</v>
          </cell>
        </row>
        <row r="118">
          <cell r="D118">
            <v>8</v>
          </cell>
        </row>
        <row r="119">
          <cell r="D119">
            <v>8.5</v>
          </cell>
        </row>
        <row r="120">
          <cell r="D120">
            <v>9</v>
          </cell>
        </row>
        <row r="121">
          <cell r="D121">
            <v>9.5</v>
          </cell>
        </row>
        <row r="122">
          <cell r="D122">
            <v>10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5" workbookViewId="0">
      <selection activeCell="V116" sqref="V116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2" max="12" width="13.6640625" customWidth="1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81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41507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82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312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>2^(-C20)</f>
        <v>#DIV/0!</v>
      </c>
      <c r="E20" s="86" t="s">
        <v>59</v>
      </c>
      <c r="F20" s="55">
        <f>U123</f>
        <v>0.66249999999999998</v>
      </c>
      <c r="G20" s="58">
        <f>2^(-F20)</f>
        <v>0.63178255213192225</v>
      </c>
      <c r="H20" s="86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ref="D21:D29" si="0">2^(-C21)</f>
        <v>#DIV/0!</v>
      </c>
      <c r="E21" s="86" t="s">
        <v>60</v>
      </c>
      <c r="F21" s="55">
        <f>T123</f>
        <v>-0.56571428571428584</v>
      </c>
      <c r="G21" s="58">
        <f>2^(-F21)</f>
        <v>1.4801201429427868</v>
      </c>
      <c r="H21" s="86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-3.1111111111111107</v>
      </c>
      <c r="G22" s="58">
        <f t="shared" ref="G22:G29" si="2">2^(-F22)</f>
        <v>8.6404779111384453</v>
      </c>
      <c r="H22" s="86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-4.5058823529411764</v>
      </c>
      <c r="G23" s="58">
        <f t="shared" si="2"/>
        <v>22.719864930524921</v>
      </c>
      <c r="H23" s="86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-4.9647058823529413</v>
      </c>
      <c r="G24" s="58">
        <f t="shared" si="2"/>
        <v>31.226649618190507</v>
      </c>
      <c r="H24" s="86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-5.4411764705882355</v>
      </c>
      <c r="G25" s="58">
        <f t="shared" si="2"/>
        <v>43.446753441964944</v>
      </c>
      <c r="H25" s="86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-6.596774193548387</v>
      </c>
      <c r="G26" s="58">
        <f t="shared" si="2"/>
        <v>96.78920147492191</v>
      </c>
      <c r="H26" s="86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-7.0481249999999998</v>
      </c>
      <c r="G27" s="58">
        <f t="shared" si="2"/>
        <v>132.34180028622097</v>
      </c>
      <c r="H27" s="86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-7.3406250000000002</v>
      </c>
      <c r="G28" s="58">
        <f t="shared" si="2"/>
        <v>162.08704768295664</v>
      </c>
      <c r="H28" s="86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-4.479166666666667</v>
      </c>
      <c r="G29" s="58">
        <f t="shared" si="2"/>
        <v>22.303012215183987</v>
      </c>
      <c r="H29" s="86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2.8738791479179508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0.98381318962851916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2.8049563288145909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82.051282051282044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17.948717948717949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f>Monte!E82+Centrale!E82+Valle!E82</f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100.00000000000001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f>Monte!E83+Centrale!E83+Valle!E83</f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100.00000000000001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f>Monte!E84+Centrale!E84+Valle!E84</f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100.00000000000001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f>Monte!E85+Centrale!E85+Valle!E85</f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100.00000000000001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f>Monte!E86+Centrale!E86+Valle!E86</f>
        <v>3</v>
      </c>
      <c r="F86" s="11">
        <f t="shared" si="18"/>
        <v>256</v>
      </c>
      <c r="G86" s="8">
        <f t="shared" si="19"/>
        <v>9.6153846153846159E-3</v>
      </c>
      <c r="H86" s="8">
        <f t="shared" si="20"/>
        <v>0.96153846153846156</v>
      </c>
      <c r="I86" s="8">
        <f t="shared" si="21"/>
        <v>100.00000000000001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f>Monte!E87+Centrale!E87+Valle!E87</f>
        <v>18</v>
      </c>
      <c r="F87" s="11">
        <f t="shared" si="18"/>
        <v>181.01933598375612</v>
      </c>
      <c r="G87" s="8">
        <f t="shared" si="19"/>
        <v>5.7692307692307696E-2</v>
      </c>
      <c r="H87" s="8">
        <f t="shared" si="20"/>
        <v>5.7692307692307692</v>
      </c>
      <c r="I87" s="8">
        <f t="shared" si="21"/>
        <v>99.038461538461547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f>Monte!E88+Centrale!E88+Valle!E88</f>
        <v>32</v>
      </c>
      <c r="F88" s="11">
        <f t="shared" si="18"/>
        <v>128</v>
      </c>
      <c r="G88" s="8">
        <f t="shared" si="19"/>
        <v>0.10256410256410256</v>
      </c>
      <c r="H88" s="8">
        <f t="shared" si="20"/>
        <v>10.256410256410255</v>
      </c>
      <c r="I88" s="8">
        <f t="shared" si="21"/>
        <v>93.269230769230774</v>
      </c>
      <c r="J88" s="27"/>
      <c r="K88" s="26"/>
      <c r="L88" s="26"/>
      <c r="M88" s="46">
        <f t="shared" si="22"/>
        <v>-7.3406250000000002</v>
      </c>
      <c r="N88" s="46">
        <f t="shared" si="23"/>
        <v>-7.0481249999999998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f>Monte!E89+Centrale!E89+Valle!E89</f>
        <v>31</v>
      </c>
      <c r="F89" s="3">
        <f t="shared" si="18"/>
        <v>90.509667991878061</v>
      </c>
      <c r="G89" s="8">
        <f t="shared" si="19"/>
        <v>9.9358974358974353E-2</v>
      </c>
      <c r="H89" s="8">
        <f t="shared" si="20"/>
        <v>9.9358974358974361</v>
      </c>
      <c r="I89" s="8">
        <f t="shared" si="21"/>
        <v>83.012820512820511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-6.596774193548387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f>Monte!E90+Centrale!E90+Valle!E90</f>
        <v>38</v>
      </c>
      <c r="F90" s="11">
        <f>2^(-D90)</f>
        <v>64</v>
      </c>
      <c r="G90" s="8">
        <f t="shared" si="19"/>
        <v>0.12179487179487179</v>
      </c>
      <c r="H90" s="8">
        <f t="shared" si="20"/>
        <v>12.179487179487179</v>
      </c>
      <c r="I90" s="8">
        <f t="shared" si="21"/>
        <v>73.07692307692308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f>Monte!E91+Centrale!E91+Valle!E91</f>
        <v>30</v>
      </c>
      <c r="F91" s="10">
        <f t="shared" si="18"/>
        <v>45.254833995939045</v>
      </c>
      <c r="G91" s="8">
        <f t="shared" si="19"/>
        <v>9.6153846153846159E-2</v>
      </c>
      <c r="H91" s="8">
        <f t="shared" si="20"/>
        <v>9.6153846153846168</v>
      </c>
      <c r="I91" s="8">
        <f t="shared" si="21"/>
        <v>60.897435897435898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f>Monte!E92+Centrale!E92+Valle!E92</f>
        <v>34</v>
      </c>
      <c r="F92" s="11">
        <f t="shared" si="18"/>
        <v>32</v>
      </c>
      <c r="G92" s="8">
        <f t="shared" si="19"/>
        <v>0.10897435897435898</v>
      </c>
      <c r="H92" s="8">
        <f t="shared" si="20"/>
        <v>10.897435897435898</v>
      </c>
      <c r="I92" s="8">
        <f t="shared" si="21"/>
        <v>51.282051282051285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-5.4411764705882355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f>Monte!E93+Centrale!E93+Valle!E93</f>
        <v>17</v>
      </c>
      <c r="F93" s="3">
        <f t="shared" si="18"/>
        <v>22.627416997969519</v>
      </c>
      <c r="G93" s="8">
        <f t="shared" si="19"/>
        <v>5.4487179487179488E-2</v>
      </c>
      <c r="H93" s="8">
        <f t="shared" si="20"/>
        <v>5.4487179487179489</v>
      </c>
      <c r="I93" s="8">
        <f t="shared" si="21"/>
        <v>40.384615384615387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-4.9647058823529413</v>
      </c>
      <c r="R93" s="46">
        <f t="shared" si="27"/>
        <v>-4.5058823529411764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f>Monte!E94+Centrale!E94+Valle!E94</f>
        <v>10</v>
      </c>
      <c r="F94" s="11">
        <f t="shared" si="18"/>
        <v>16</v>
      </c>
      <c r="G94" s="8">
        <f t="shared" si="19"/>
        <v>3.2051282051282048E-2</v>
      </c>
      <c r="H94" s="8">
        <f t="shared" si="20"/>
        <v>3.2051282051282048</v>
      </c>
      <c r="I94" s="8">
        <f t="shared" si="21"/>
        <v>34.935897435897438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f>Monte!E95+Centrale!E95+Valle!E95</f>
        <v>14</v>
      </c>
      <c r="F95" s="3">
        <f t="shared" si="18"/>
        <v>11.313708498984759</v>
      </c>
      <c r="G95" s="8">
        <f t="shared" si="19"/>
        <v>4.4871794871794872E-2</v>
      </c>
      <c r="H95" s="8">
        <f t="shared" si="20"/>
        <v>4.4871794871794872</v>
      </c>
      <c r="I95" s="8">
        <f t="shared" si="21"/>
        <v>31.730769230769234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f>Monte!E96+Centrale!E96+Valle!E96</f>
        <v>9</v>
      </c>
      <c r="F96" s="11">
        <f t="shared" si="18"/>
        <v>8</v>
      </c>
      <c r="G96" s="8">
        <f t="shared" si="19"/>
        <v>2.8846153846153848E-2</v>
      </c>
      <c r="H96" s="8">
        <f t="shared" si="20"/>
        <v>2.8846153846153846</v>
      </c>
      <c r="I96" s="8">
        <f t="shared" si="21"/>
        <v>27.243589743589745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-3.1111111111111107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f>Monte!E97+Centrale!E97+Valle!E97</f>
        <v>7</v>
      </c>
      <c r="F97" s="10">
        <f t="shared" si="18"/>
        <v>5.6568542494923806</v>
      </c>
      <c r="G97" s="8">
        <f t="shared" si="19"/>
        <v>2.2435897435897436E-2</v>
      </c>
      <c r="H97" s="8">
        <f t="shared" si="20"/>
        <v>2.2435897435897436</v>
      </c>
      <c r="I97" s="8">
        <f t="shared" si="21"/>
        <v>24.358974358974361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f>Monte!E98+Centrale!E98+Valle!E98</f>
        <v>6</v>
      </c>
      <c r="F98" s="11">
        <f t="shared" si="18"/>
        <v>4</v>
      </c>
      <c r="G98" s="8">
        <f t="shared" si="19"/>
        <v>1.9230769230769232E-2</v>
      </c>
      <c r="H98" s="8">
        <f t="shared" si="20"/>
        <v>1.9230769230769231</v>
      </c>
      <c r="I98" s="8">
        <f t="shared" si="21"/>
        <v>22.115384615384617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f>Monte!E99+Centrale!E99+Valle!E99</f>
        <v>2</v>
      </c>
      <c r="F99" s="10">
        <f t="shared" si="18"/>
        <v>2.8284271247461898</v>
      </c>
      <c r="G99" s="8">
        <f t="shared" si="19"/>
        <v>6.41025641025641E-3</v>
      </c>
      <c r="H99" s="8">
        <f t="shared" si="20"/>
        <v>0.64102564102564097</v>
      </c>
      <c r="I99" s="8">
        <f t="shared" si="21"/>
        <v>20.192307692307693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f>Monte!E100+Centrale!E100+Valle!E100</f>
        <v>5</v>
      </c>
      <c r="F100" s="11">
        <f t="shared" si="18"/>
        <v>2</v>
      </c>
      <c r="G100" s="8">
        <f t="shared" si="19"/>
        <v>1.6025641025641024E-2</v>
      </c>
      <c r="H100" s="8">
        <f t="shared" si="20"/>
        <v>1.6025641025641024</v>
      </c>
      <c r="I100" s="8">
        <f t="shared" si="21"/>
        <v>19.551282051282051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f>Monte!E101+Centrale!E101+Valle!E101</f>
        <v>7</v>
      </c>
      <c r="F101" s="10">
        <f t="shared" si="18"/>
        <v>1.4142135623730951</v>
      </c>
      <c r="G101" s="8">
        <f t="shared" si="19"/>
        <v>2.2435897435897436E-2</v>
      </c>
      <c r="H101" s="8">
        <f t="shared" si="20"/>
        <v>2.2435897435897436</v>
      </c>
      <c r="I101" s="8">
        <f t="shared" si="21"/>
        <v>17.948717948717949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>
        <f t="shared" si="29"/>
        <v>-0.56571428571428584</v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f>Monte!E102+Centrale!E102+Valle!E102</f>
        <v>5</v>
      </c>
      <c r="F102" s="11">
        <f t="shared" si="18"/>
        <v>1</v>
      </c>
      <c r="G102" s="8">
        <f t="shared" si="19"/>
        <v>1.6025641025641024E-2</v>
      </c>
      <c r="H102" s="8">
        <f t="shared" si="20"/>
        <v>1.6025641025641024</v>
      </c>
      <c r="I102" s="8">
        <f t="shared" si="21"/>
        <v>15.705128205128204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f>Monte!E103+Centrale!E103+Valle!E103</f>
        <v>5</v>
      </c>
      <c r="F103" s="10">
        <f t="shared" si="18"/>
        <v>0.70710678118654746</v>
      </c>
      <c r="G103" s="8">
        <f t="shared" si="19"/>
        <v>1.6025641025641024E-2</v>
      </c>
      <c r="H103" s="8">
        <f t="shared" si="20"/>
        <v>1.6025641025641024</v>
      </c>
      <c r="I103" s="8">
        <f t="shared" si="21"/>
        <v>14.102564102564102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f>Monte!E104+Centrale!E104+Valle!E104</f>
        <v>24</v>
      </c>
      <c r="F104" s="3">
        <f t="shared" si="18"/>
        <v>0.5</v>
      </c>
      <c r="G104" s="8">
        <f t="shared" si="19"/>
        <v>7.6923076923076927E-2</v>
      </c>
      <c r="H104" s="8">
        <f t="shared" si="20"/>
        <v>7.6923076923076925</v>
      </c>
      <c r="I104" s="8">
        <f t="shared" si="21"/>
        <v>12.5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>
        <f t="shared" si="30"/>
        <v>0.66249999999999998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f>Monte!E105+Centrale!E105+Valle!E105</f>
        <v>5</v>
      </c>
      <c r="F105" s="10">
        <f t="shared" si="18"/>
        <v>0.35355339059327379</v>
      </c>
      <c r="G105" s="8">
        <f t="shared" si="19"/>
        <v>1.6025641025641024E-2</v>
      </c>
      <c r="H105" s="8">
        <f t="shared" si="20"/>
        <v>1.6025641025641024</v>
      </c>
      <c r="I105" s="8">
        <f t="shared" si="21"/>
        <v>4.8076923076923075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f>Monte!E106+Centrale!E106+Valle!E106</f>
        <v>2</v>
      </c>
      <c r="F106" s="13">
        <f t="shared" si="18"/>
        <v>0.25</v>
      </c>
      <c r="G106" s="8">
        <f t="shared" si="19"/>
        <v>6.41025641025641E-3</v>
      </c>
      <c r="H106" s="8">
        <f t="shared" si="20"/>
        <v>0.64102564102564097</v>
      </c>
      <c r="I106" s="8">
        <f t="shared" si="21"/>
        <v>3.2051282051282048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f>Monte!E107+Centrale!E107+Valle!E107</f>
        <v>1</v>
      </c>
      <c r="F107" s="13">
        <f t="shared" si="18"/>
        <v>0.17677669529663687</v>
      </c>
      <c r="G107" s="8">
        <f t="shared" si="19"/>
        <v>3.205128205128205E-3</v>
      </c>
      <c r="H107" s="8">
        <f t="shared" si="20"/>
        <v>0.32051282051282048</v>
      </c>
      <c r="I107" s="8">
        <f t="shared" si="21"/>
        <v>2.5641025641025639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f>Monte!E108+Centrale!E108+Valle!E108</f>
        <v>7</v>
      </c>
      <c r="F108" s="13">
        <f t="shared" si="18"/>
        <v>0.125</v>
      </c>
      <c r="G108" s="8">
        <f t="shared" si="19"/>
        <v>2.2435897435897436E-2</v>
      </c>
      <c r="H108" s="8">
        <f t="shared" si="20"/>
        <v>2.2435897435897436</v>
      </c>
      <c r="I108" s="8">
        <f t="shared" si="21"/>
        <v>2.2435897435897436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f>Monte!E109+Centrale!E109+Valle!E109</f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f>Monte!E110+Centrale!E110+Valle!E110</f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f>Monte!E111+Centrale!E111+Valle!E111</f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f>Monte!E112+Centrale!E112+Valle!E112</f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f>Monte!E113+Centrale!E113+Valle!E113</f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f>Monte!E114+Centrale!E114+Valle!E114</f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f>Monte!E115+Centrale!E115+Valle!E115</f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f>Monte!E116+Centrale!E116+Valle!E116</f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f>Monte!E117+Centrale!E117+Valle!E117</f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f>Monte!E118+Centrale!E118+Valle!E118</f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f>Monte!E119+Centrale!E119+Valle!E119</f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f>Monte!E120+Centrale!E120+Valle!E120</f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f>Monte!E121+Centrale!E121+Valle!E121</f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f>Monte!E122+Centrale!E122+Valle!E122</f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312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-7.3406250000000002</v>
      </c>
      <c r="N123" s="45">
        <f t="shared" ref="N123:U123" si="32">SUM(N82:N122)</f>
        <v>-7.0481249999999998</v>
      </c>
      <c r="O123" s="45">
        <f t="shared" si="32"/>
        <v>-6.596774193548387</v>
      </c>
      <c r="P123" s="45">
        <f t="shared" si="32"/>
        <v>-5.4411764705882355</v>
      </c>
      <c r="Q123" s="45">
        <f t="shared" si="32"/>
        <v>-4.9647058823529413</v>
      </c>
      <c r="R123" s="45">
        <f t="shared" si="32"/>
        <v>-4.5058823529411764</v>
      </c>
      <c r="S123" s="45">
        <f t="shared" si="32"/>
        <v>-3.1111111111111107</v>
      </c>
      <c r="T123" s="45">
        <f t="shared" si="32"/>
        <v>-0.56571428571428584</v>
      </c>
      <c r="U123" s="45">
        <f t="shared" si="32"/>
        <v>0.66249999999999998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-7.9326923076923087E-2</v>
      </c>
      <c r="G208" s="39">
        <f t="shared" si="55"/>
        <v>0.13672292334401709</v>
      </c>
      <c r="H208" s="39">
        <f t="shared" si="56"/>
        <v>-0.51555935677639764</v>
      </c>
      <c r="I208" s="40">
        <f t="shared" si="57"/>
        <v>1.9440884078443328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-0.44711538461538464</v>
      </c>
      <c r="G209" s="39">
        <f t="shared" si="55"/>
        <v>0.61721254006410253</v>
      </c>
      <c r="H209" s="39">
        <f t="shared" si="56"/>
        <v>-2.0187993497930017</v>
      </c>
      <c r="I209" s="40">
        <f t="shared" si="57"/>
        <v>6.6031562066146092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-0.74358974358974361</v>
      </c>
      <c r="G210" s="39">
        <f t="shared" si="55"/>
        <v>0.78743767806267795</v>
      </c>
      <c r="H210" s="39">
        <f t="shared" si="56"/>
        <v>-2.1818585662986698</v>
      </c>
      <c r="I210" s="40">
        <f t="shared" si="57"/>
        <v>6.0455664441192303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-0.67067307692307687</v>
      </c>
      <c r="G211" s="39">
        <f t="shared" si="55"/>
        <v>0.51236283609330469</v>
      </c>
      <c r="H211" s="39">
        <f t="shared" si="56"/>
        <v>-1.1634906069618793</v>
      </c>
      <c r="I211" s="40">
        <f t="shared" si="57"/>
        <v>2.6420932533092674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-0.76121794871794868</v>
      </c>
      <c r="G212" s="39">
        <f t="shared" si="55"/>
        <v>0.38193053329772064</v>
      </c>
      <c r="H212" s="39">
        <f t="shared" si="56"/>
        <v>-0.67633531938138014</v>
      </c>
      <c r="I212" s="40">
        <f t="shared" si="57"/>
        <v>1.197677128071194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-0.55288461538461542</v>
      </c>
      <c r="G213" s="39">
        <f t="shared" si="55"/>
        <v>0.1552901308760683</v>
      </c>
      <c r="H213" s="39">
        <f t="shared" si="56"/>
        <v>-0.19734787465500342</v>
      </c>
      <c r="I213" s="40">
        <f t="shared" si="57"/>
        <v>0.2507962573740668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-0.57211538461538458</v>
      </c>
      <c r="G214" s="39">
        <f t="shared" si="55"/>
        <v>6.4750823539885996E-2</v>
      </c>
      <c r="H214" s="39">
        <f t="shared" si="56"/>
        <v>-4.9912093145328768E-2</v>
      </c>
      <c r="I214" s="40">
        <f t="shared" si="57"/>
        <v>3.8473905132857582E-2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-0.25881410256410259</v>
      </c>
      <c r="G215" s="39">
        <f t="shared" si="55"/>
        <v>3.996672453703695E-3</v>
      </c>
      <c r="H215" s="39">
        <f t="shared" si="56"/>
        <v>-1.0824321228780829E-3</v>
      </c>
      <c r="I215" s="40">
        <f t="shared" si="57"/>
        <v>2.9315869994614712E-4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-0.13621794871794871</v>
      </c>
      <c r="G216" s="39">
        <f t="shared" si="55"/>
        <v>1.6832487535612577E-3</v>
      </c>
      <c r="H216" s="39">
        <f t="shared" si="56"/>
        <v>3.8574450602445534E-4</v>
      </c>
      <c r="I216" s="40">
        <f t="shared" si="57"/>
        <v>8.8399782630604467E-5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-0.16826923076923078</v>
      </c>
      <c r="G217" s="39">
        <f t="shared" si="55"/>
        <v>2.3857616631054152E-2</v>
      </c>
      <c r="H217" s="39">
        <f t="shared" si="56"/>
        <v>1.7396178793476991E-2</v>
      </c>
      <c r="I217" s="40">
        <f t="shared" si="57"/>
        <v>1.2684713703576978E-2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-9.375E-2</v>
      </c>
      <c r="G218" s="39">
        <f t="shared" si="55"/>
        <v>4.3582231570512844E-2</v>
      </c>
      <c r="H218" s="39">
        <f t="shared" si="56"/>
        <v>5.356982630542205E-2</v>
      </c>
      <c r="I218" s="40">
        <f t="shared" si="57"/>
        <v>6.5846244833747944E-2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-6.1698717948717952E-2</v>
      </c>
      <c r="G219" s="39">
        <f t="shared" si="55"/>
        <v>6.7083722845441618E-2</v>
      </c>
      <c r="H219" s="39">
        <f t="shared" si="56"/>
        <v>0.11599893742024281</v>
      </c>
      <c r="I219" s="40">
        <f t="shared" si="57"/>
        <v>0.20058149595583658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-4.3269230769230768E-2</v>
      </c>
      <c r="G220" s="39">
        <f t="shared" si="55"/>
        <v>9.5561231303418842E-2</v>
      </c>
      <c r="H220" s="39">
        <f t="shared" si="56"/>
        <v>0.21302191144720453</v>
      </c>
      <c r="I220" s="40">
        <f t="shared" si="57"/>
        <v>0.47486134426772686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-1.1217948717948718E-2</v>
      </c>
      <c r="G221" s="39">
        <f t="shared" si="55"/>
        <v>4.7745837784900297E-2</v>
      </c>
      <c r="H221" s="39">
        <f t="shared" si="56"/>
        <v>0.13030634895462376</v>
      </c>
      <c r="I221" s="40">
        <f t="shared" si="57"/>
        <v>0.35562774402199399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-2.003205128205128E-2</v>
      </c>
      <c r="G222" s="39">
        <f t="shared" si="55"/>
        <v>0.16710765001780628</v>
      </c>
      <c r="H222" s="39">
        <f t="shared" si="56"/>
        <v>0.53961845318249946</v>
      </c>
      <c r="I222" s="40">
        <f t="shared" si="57"/>
        <v>1.7425179217351547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-1.6826923076923076E-2</v>
      </c>
      <c r="G223" s="39">
        <f t="shared" si="55"/>
        <v>0.31200893652065531</v>
      </c>
      <c r="H223" s="39">
        <f t="shared" si="56"/>
        <v>1.1635333257749438</v>
      </c>
      <c r="I223" s="40">
        <f t="shared" si="57"/>
        <v>4.3390096940357292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-4.0064102564102561E-3</v>
      </c>
      <c r="G224" s="39">
        <f t="shared" si="55"/>
        <v>0.28663222266737892</v>
      </c>
      <c r="H224" s="39">
        <f t="shared" si="56"/>
        <v>1.2122154416974567</v>
      </c>
      <c r="I224" s="40">
        <f t="shared" si="57"/>
        <v>5.1266611388454946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4.0064102564102561E-3</v>
      </c>
      <c r="G225" s="39">
        <f t="shared" si="55"/>
        <v>0.35841373976139601</v>
      </c>
      <c r="H225" s="39">
        <f t="shared" si="56"/>
        <v>1.6949983109549356</v>
      </c>
      <c r="I225" s="40">
        <f t="shared" si="57"/>
        <v>8.0159295122243837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5.7692307692307696E-2</v>
      </c>
      <c r="G226" s="39">
        <f t="shared" si="55"/>
        <v>2.1033987713675217</v>
      </c>
      <c r="H226" s="39">
        <f t="shared" si="56"/>
        <v>10.999022741942666</v>
      </c>
      <c r="I226" s="40">
        <f t="shared" si="57"/>
        <v>57.515723088075205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2.003205128205128E-2</v>
      </c>
      <c r="G227" s="39">
        <f t="shared" si="55"/>
        <v>0.52601523548789175</v>
      </c>
      <c r="H227" s="39">
        <f t="shared" si="56"/>
        <v>3.0136289533160467</v>
      </c>
      <c r="I227" s="40">
        <f t="shared" si="57"/>
        <v>17.265582545039855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1.1217948717948718E-2</v>
      </c>
      <c r="G228" s="39">
        <f t="shared" si="55"/>
        <v>0.24873408564814817</v>
      </c>
      <c r="H228" s="39">
        <f t="shared" si="56"/>
        <v>1.5494060751832563</v>
      </c>
      <c r="I228" s="40">
        <f t="shared" si="57"/>
        <v>9.6515086766623668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7.2115384615384611E-3</v>
      </c>
      <c r="G229" s="39">
        <f t="shared" si="55"/>
        <v>0.14513360265313391</v>
      </c>
      <c r="H229" s="39">
        <f t="shared" si="56"/>
        <v>0.97662820118671367</v>
      </c>
      <c r="I229" s="40">
        <f t="shared" si="57"/>
        <v>6.5718939371522591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6.1698717948717952E-2</v>
      </c>
      <c r="G230" s="39">
        <f t="shared" si="55"/>
        <v>1.172519086093305</v>
      </c>
      <c r="H230" s="39">
        <f t="shared" si="56"/>
        <v>8.4763358932161843</v>
      </c>
      <c r="I230" s="40">
        <f t="shared" si="57"/>
        <v>61.276844894708674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22.303012215183987</v>
      </c>
      <c r="F235" s="62">
        <f>SUM(F204:F234)</f>
        <v>-4.479166666666667</v>
      </c>
      <c r="G235" s="62">
        <f>SQRT(SUM(G204:G234))</f>
        <v>2.8738791479179508</v>
      </c>
      <c r="H235" s="62">
        <f>(SUM(H204:H234))/(($G$235)^3)</f>
        <v>0.98381318962851916</v>
      </c>
      <c r="I235" s="62">
        <f>(SUM(I204:I234))/(($G$235)^4)</f>
        <v>2.8049563288145909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79" workbookViewId="0">
      <selection activeCell="J105" sqref="J105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80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41507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82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106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-0.55999999999999994</v>
      </c>
      <c r="G20" s="58">
        <f t="shared" ref="G20:G29" si="1">2^(-F20)</f>
        <v>1.4742692172911012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-1.3266666666666664</v>
      </c>
      <c r="G21" s="58">
        <f t="shared" si="1"/>
        <v>2.5082248191005219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-3.0833333333333335</v>
      </c>
      <c r="G22" s="58">
        <f t="shared" si="1"/>
        <v>8.4757047548743625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-3.95</v>
      </c>
      <c r="G23" s="58">
        <f t="shared" si="1"/>
        <v>15.454981262797528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-4.4399999999999995</v>
      </c>
      <c r="G24" s="58">
        <f t="shared" si="1"/>
        <v>21.705669239162741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-5.208333333333333</v>
      </c>
      <c r="G25" s="58">
        <f t="shared" si="1"/>
        <v>36.97128629991272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-6.3382352941176467</v>
      </c>
      <c r="G26" s="58">
        <f t="shared" si="1"/>
        <v>80.909393017352812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-6.6836363636363636</v>
      </c>
      <c r="G27" s="58">
        <f t="shared" si="1"/>
        <v>102.79571829661123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-6.9727272727272727</v>
      </c>
      <c r="G28" s="58">
        <f t="shared" si="1"/>
        <v>125.60301391746377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-4.3773584905660377</v>
      </c>
      <c r="G29" s="58">
        <f t="shared" si="1"/>
        <v>20.783381396469405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2.606288947724654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1.0313555500325113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3.2152679334771594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85.849056603773576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14.150943396226417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3</v>
      </c>
      <c r="F87" s="11">
        <f t="shared" si="18"/>
        <v>181.01933598375612</v>
      </c>
      <c r="G87" s="8">
        <f t="shared" si="19"/>
        <v>2.8301886792452831E-2</v>
      </c>
      <c r="H87" s="8">
        <f t="shared" si="20"/>
        <v>2.8301886792452833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7</v>
      </c>
      <c r="F88" s="11">
        <f t="shared" si="18"/>
        <v>128</v>
      </c>
      <c r="G88" s="8">
        <f t="shared" si="19"/>
        <v>6.6037735849056603E-2</v>
      </c>
      <c r="H88" s="8">
        <f t="shared" si="20"/>
        <v>6.6037735849056602</v>
      </c>
      <c r="I88" s="8">
        <f t="shared" si="21"/>
        <v>97.169811320754718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11</v>
      </c>
      <c r="F89" s="3">
        <f t="shared" si="18"/>
        <v>90.509667991878061</v>
      </c>
      <c r="G89" s="8">
        <f t="shared" si="19"/>
        <v>0.10377358490566038</v>
      </c>
      <c r="H89" s="8">
        <f t="shared" si="20"/>
        <v>10.377358490566039</v>
      </c>
      <c r="I89" s="8">
        <f t="shared" si="21"/>
        <v>90.566037735849065</v>
      </c>
      <c r="J89" s="28"/>
      <c r="K89" s="26"/>
      <c r="L89" s="26"/>
      <c r="M89" s="46">
        <f t="shared" si="22"/>
        <v>-6.9727272727272727</v>
      </c>
      <c r="N89" s="46">
        <f t="shared" si="23"/>
        <v>-6.6836363636363636</v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17</v>
      </c>
      <c r="F90" s="11">
        <f t="shared" si="18"/>
        <v>64</v>
      </c>
      <c r="G90" s="8">
        <f t="shared" si="19"/>
        <v>0.16037735849056603</v>
      </c>
      <c r="H90" s="8">
        <f t="shared" si="20"/>
        <v>16.037735849056602</v>
      </c>
      <c r="I90" s="8">
        <f t="shared" si="21"/>
        <v>80.188679245283026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>
        <f t="shared" si="24"/>
        <v>-6.3382352941176467</v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8</v>
      </c>
      <c r="F91" s="10">
        <f t="shared" si="18"/>
        <v>45.254833995939045</v>
      </c>
      <c r="G91" s="8">
        <f t="shared" si="19"/>
        <v>7.5471698113207544E-2</v>
      </c>
      <c r="H91" s="8">
        <f t="shared" si="20"/>
        <v>7.5471698113207548</v>
      </c>
      <c r="I91" s="8">
        <f t="shared" si="21"/>
        <v>64.150943396226424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12</v>
      </c>
      <c r="F92" s="11">
        <f t="shared" si="18"/>
        <v>32</v>
      </c>
      <c r="G92" s="8">
        <f t="shared" si="19"/>
        <v>0.11320754716981132</v>
      </c>
      <c r="H92" s="8">
        <f t="shared" si="20"/>
        <v>11.320754716981133</v>
      </c>
      <c r="I92" s="8">
        <f t="shared" si="21"/>
        <v>56.603773584905667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-5.208333333333333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5</v>
      </c>
      <c r="F93" s="3">
        <f t="shared" si="18"/>
        <v>22.627416997969519</v>
      </c>
      <c r="G93" s="8">
        <f t="shared" si="19"/>
        <v>4.716981132075472E-2</v>
      </c>
      <c r="H93" s="8">
        <f t="shared" si="20"/>
        <v>4.716981132075472</v>
      </c>
      <c r="I93" s="8">
        <f t="shared" si="21"/>
        <v>45.283018867924532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5</v>
      </c>
      <c r="F94" s="11">
        <f t="shared" si="18"/>
        <v>16</v>
      </c>
      <c r="G94" s="8">
        <f t="shared" si="19"/>
        <v>4.716981132075472E-2</v>
      </c>
      <c r="H94" s="8">
        <f t="shared" si="20"/>
        <v>4.716981132075472</v>
      </c>
      <c r="I94" s="8">
        <f t="shared" si="21"/>
        <v>40.566037735849058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>
        <f t="shared" si="26"/>
        <v>-4.4399999999999995</v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9</v>
      </c>
      <c r="F95" s="3">
        <f t="shared" si="18"/>
        <v>11.313708498984759</v>
      </c>
      <c r="G95" s="8">
        <f t="shared" si="19"/>
        <v>8.4905660377358486E-2</v>
      </c>
      <c r="H95" s="8">
        <f t="shared" si="20"/>
        <v>8.4905660377358494</v>
      </c>
      <c r="I95" s="8">
        <f t="shared" si="21"/>
        <v>35.849056603773583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>
        <f t="shared" si="27"/>
        <v>-3.95</v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3</v>
      </c>
      <c r="F96" s="11">
        <f t="shared" si="18"/>
        <v>8</v>
      </c>
      <c r="G96" s="8">
        <f t="shared" si="19"/>
        <v>2.8301886792452831E-2</v>
      </c>
      <c r="H96" s="8">
        <f t="shared" si="20"/>
        <v>2.8301886792452833</v>
      </c>
      <c r="I96" s="8">
        <f t="shared" si="21"/>
        <v>27.358490566037734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>
        <f t="shared" si="28"/>
        <v>-3.0833333333333335</v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3</v>
      </c>
      <c r="F97" s="10">
        <f t="shared" si="18"/>
        <v>5.6568542494923806</v>
      </c>
      <c r="G97" s="8">
        <f t="shared" si="19"/>
        <v>2.8301886792452831E-2</v>
      </c>
      <c r="H97" s="8">
        <f t="shared" si="20"/>
        <v>2.8301886792452833</v>
      </c>
      <c r="I97" s="8">
        <f t="shared" si="21"/>
        <v>24.528301886792452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4</v>
      </c>
      <c r="F98" s="11">
        <f t="shared" si="18"/>
        <v>4</v>
      </c>
      <c r="G98" s="8">
        <f t="shared" si="19"/>
        <v>3.7735849056603772E-2</v>
      </c>
      <c r="H98" s="8">
        <f t="shared" si="20"/>
        <v>3.7735849056603774</v>
      </c>
      <c r="I98" s="8">
        <f t="shared" si="21"/>
        <v>21.69811320754717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9.433962264150943E-3</v>
      </c>
      <c r="H99" s="8">
        <f t="shared" si="20"/>
        <v>0.94339622641509435</v>
      </c>
      <c r="I99" s="8">
        <f t="shared" si="21"/>
        <v>17.924528301886792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3</v>
      </c>
      <c r="F100" s="11">
        <f t="shared" si="18"/>
        <v>2</v>
      </c>
      <c r="G100" s="8">
        <f t="shared" si="19"/>
        <v>2.8301886792452831E-2</v>
      </c>
      <c r="H100" s="8">
        <f t="shared" si="20"/>
        <v>2.8301886792452833</v>
      </c>
      <c r="I100" s="8">
        <f t="shared" si="21"/>
        <v>16.981132075471699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>
        <f t="shared" si="29"/>
        <v>-1.3266666666666664</v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5</v>
      </c>
      <c r="F101" s="10">
        <f t="shared" si="18"/>
        <v>1.4142135623730951</v>
      </c>
      <c r="G101" s="8">
        <f t="shared" si="19"/>
        <v>4.716981132075472E-2</v>
      </c>
      <c r="H101" s="8">
        <f t="shared" si="20"/>
        <v>4.716981132075472</v>
      </c>
      <c r="I101" s="8">
        <f t="shared" si="21"/>
        <v>14.150943396226417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>
        <f t="shared" si="30"/>
        <v>-0.55999999999999994</v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0</v>
      </c>
      <c r="F102" s="11">
        <f t="shared" si="18"/>
        <v>1</v>
      </c>
      <c r="G102" s="8">
        <f t="shared" si="19"/>
        <v>0</v>
      </c>
      <c r="H102" s="8">
        <f t="shared" si="20"/>
        <v>0</v>
      </c>
      <c r="I102" s="8">
        <f t="shared" si="21"/>
        <v>9.433962264150944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9.433962264150944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5</v>
      </c>
      <c r="F104" s="3">
        <f t="shared" si="18"/>
        <v>0.5</v>
      </c>
      <c r="G104" s="8">
        <f t="shared" si="19"/>
        <v>4.716981132075472E-2</v>
      </c>
      <c r="H104" s="8">
        <f t="shared" si="20"/>
        <v>4.716981132075472</v>
      </c>
      <c r="I104" s="8">
        <f t="shared" si="21"/>
        <v>9.433962264150944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1</v>
      </c>
      <c r="F105" s="10">
        <f t="shared" si="18"/>
        <v>0.35355339059327379</v>
      </c>
      <c r="G105" s="8">
        <f t="shared" si="19"/>
        <v>9.433962264150943E-3</v>
      </c>
      <c r="H105" s="8">
        <f t="shared" si="20"/>
        <v>0.94339622641509435</v>
      </c>
      <c r="I105" s="8">
        <f t="shared" si="21"/>
        <v>4.716981132075472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1</v>
      </c>
      <c r="F106" s="13">
        <f t="shared" si="18"/>
        <v>0.25</v>
      </c>
      <c r="G106" s="8">
        <f t="shared" si="19"/>
        <v>9.433962264150943E-3</v>
      </c>
      <c r="H106" s="8">
        <f t="shared" si="20"/>
        <v>0.94339622641509435</v>
      </c>
      <c r="I106" s="8">
        <f t="shared" si="21"/>
        <v>3.7735849056603774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1</v>
      </c>
      <c r="F107" s="13">
        <f t="shared" si="18"/>
        <v>0.17677669529663687</v>
      </c>
      <c r="G107" s="8">
        <f t="shared" si="19"/>
        <v>9.433962264150943E-3</v>
      </c>
      <c r="H107" s="8">
        <f t="shared" si="20"/>
        <v>0.94339622641509435</v>
      </c>
      <c r="I107" s="8">
        <f t="shared" si="21"/>
        <v>2.8301886792452828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2</v>
      </c>
      <c r="F108" s="13">
        <f t="shared" si="18"/>
        <v>0.125</v>
      </c>
      <c r="G108" s="8">
        <f t="shared" si="19"/>
        <v>1.8867924528301886E-2</v>
      </c>
      <c r="H108" s="8">
        <f t="shared" si="20"/>
        <v>1.8867924528301887</v>
      </c>
      <c r="I108" s="8">
        <f t="shared" si="21"/>
        <v>1.8867924528301887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106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-6.9727272727272727</v>
      </c>
      <c r="N123" s="45">
        <f t="shared" si="32"/>
        <v>-6.6836363636363636</v>
      </c>
      <c r="O123" s="45">
        <f t="shared" si="32"/>
        <v>-6.3382352941176467</v>
      </c>
      <c r="P123" s="45">
        <f t="shared" si="32"/>
        <v>-5.208333333333333</v>
      </c>
      <c r="Q123" s="45">
        <f t="shared" si="32"/>
        <v>-4.4399999999999995</v>
      </c>
      <c r="R123" s="45">
        <f t="shared" si="32"/>
        <v>-3.95</v>
      </c>
      <c r="S123" s="45">
        <f t="shared" si="32"/>
        <v>-3.0833333333333335</v>
      </c>
      <c r="T123" s="45">
        <f t="shared" si="32"/>
        <v>-1.3266666666666664</v>
      </c>
      <c r="U123" s="45">
        <f t="shared" si="32"/>
        <v>-0.55999999999999994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-0.21933962264150944</v>
      </c>
      <c r="G209" s="39">
        <f t="shared" si="55"/>
        <v>0.32192577597614142</v>
      </c>
      <c r="H209" s="39">
        <f t="shared" si="56"/>
        <v>-1.0857402350138734</v>
      </c>
      <c r="I209" s="40">
        <f t="shared" si="57"/>
        <v>3.6618125850703747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-0.47877358490566035</v>
      </c>
      <c r="G210" s="39">
        <f t="shared" si="55"/>
        <v>0.54494796879303053</v>
      </c>
      <c r="H210" s="39">
        <f t="shared" si="56"/>
        <v>-1.5654401556365829</v>
      </c>
      <c r="I210" s="40">
        <f t="shared" si="57"/>
        <v>4.4969483716164103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-0.70047169811320753</v>
      </c>
      <c r="G211" s="39">
        <f t="shared" si="55"/>
        <v>0.58418589674697907</v>
      </c>
      <c r="H211" s="39">
        <f t="shared" si="56"/>
        <v>-1.3860637078477853</v>
      </c>
      <c r="I211" s="40">
        <f t="shared" si="57"/>
        <v>3.2886322879596039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-1.0023584905660377</v>
      </c>
      <c r="G212" s="39">
        <f t="shared" si="55"/>
        <v>0.56240911121261183</v>
      </c>
      <c r="H212" s="39">
        <f t="shared" si="56"/>
        <v>-1.0531906469405985</v>
      </c>
      <c r="I212" s="40">
        <f t="shared" si="57"/>
        <v>1.972248522808574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-0.43396226415094336</v>
      </c>
      <c r="G213" s="39">
        <f t="shared" si="55"/>
        <v>0.14219960101291673</v>
      </c>
      <c r="H213" s="39">
        <f t="shared" si="56"/>
        <v>-0.19518907497527721</v>
      </c>
      <c r="I213" s="40">
        <f t="shared" si="57"/>
        <v>0.26792462649908333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-0.59433962264150941</v>
      </c>
      <c r="G214" s="39">
        <f t="shared" si="55"/>
        <v>8.6207909885341605E-2</v>
      </c>
      <c r="H214" s="39">
        <f t="shared" si="56"/>
        <v>-7.5228600607491508E-2</v>
      </c>
      <c r="I214" s="40">
        <f t="shared" si="57"/>
        <v>6.5647599586726085E-2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-0.22405660377358491</v>
      </c>
      <c r="G215" s="39">
        <f t="shared" si="55"/>
        <v>6.5500799317557475E-3</v>
      </c>
      <c r="H215" s="39">
        <f t="shared" si="56"/>
        <v>-2.4408316726825668E-3</v>
      </c>
      <c r="I215" s="40">
        <f t="shared" si="57"/>
        <v>9.0955519878265488E-4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-0.20047169811320756</v>
      </c>
      <c r="G216" s="39">
        <f t="shared" si="55"/>
        <v>7.6510307166318412E-4</v>
      </c>
      <c r="H216" s="39">
        <f t="shared" si="56"/>
        <v>9.744237233446207E-5</v>
      </c>
      <c r="I216" s="40">
        <f t="shared" si="57"/>
        <v>1.2410113457690918E-5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-0.3183962264150943</v>
      </c>
      <c r="G217" s="39">
        <f t="shared" si="55"/>
        <v>3.3417057369506356E-2</v>
      </c>
      <c r="H217" s="39">
        <f t="shared" si="56"/>
        <v>2.0964474670492193E-2</v>
      </c>
      <c r="I217" s="40">
        <f t="shared" si="57"/>
        <v>1.3152241184789913E-2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-9.1981132075471705E-2</v>
      </c>
      <c r="G218" s="39">
        <f t="shared" si="55"/>
        <v>3.5969919799566083E-2</v>
      </c>
      <c r="H218" s="39">
        <f t="shared" si="56"/>
        <v>4.0550994491020245E-2</v>
      </c>
      <c r="I218" s="40">
        <f t="shared" si="57"/>
        <v>4.5715507940348302E-2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-7.783018867924528E-2</v>
      </c>
      <c r="G219" s="39">
        <f t="shared" si="55"/>
        <v>7.4951763872189797E-2</v>
      </c>
      <c r="H219" s="39">
        <f t="shared" si="56"/>
        <v>0.12197338932030886</v>
      </c>
      <c r="I219" s="40">
        <f t="shared" si="57"/>
        <v>0.19849443073352147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-8.4905660377358486E-2</v>
      </c>
      <c r="G220" s="39">
        <f t="shared" si="55"/>
        <v>0.1707794017880532</v>
      </c>
      <c r="H220" s="39">
        <f t="shared" si="56"/>
        <v>0.36330901040760372</v>
      </c>
      <c r="I220" s="40">
        <f t="shared" si="57"/>
        <v>0.77288850798976061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-1.6509433962264151E-2</v>
      </c>
      <c r="G221" s="39">
        <f t="shared" si="55"/>
        <v>6.512276073537214E-2</v>
      </c>
      <c r="H221" s="39">
        <f t="shared" si="56"/>
        <v>0.17110083834718057</v>
      </c>
      <c r="I221" s="40">
        <f t="shared" si="57"/>
        <v>0.449543240374432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-3.5377358490566037E-2</v>
      </c>
      <c r="G222" s="39">
        <f t="shared" si="55"/>
        <v>0.27680295646741937</v>
      </c>
      <c r="H222" s="39">
        <f t="shared" si="56"/>
        <v>0.86566207612216528</v>
      </c>
      <c r="I222" s="40">
        <f t="shared" si="57"/>
        <v>2.7072356437216771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-3.5377358490566044E-2</v>
      </c>
      <c r="G223" s="39">
        <f t="shared" si="55"/>
        <v>0.62064762354158132</v>
      </c>
      <c r="H223" s="39">
        <f t="shared" si="56"/>
        <v>2.2513114269031891</v>
      </c>
      <c r="I223" s="40">
        <f t="shared" si="57"/>
        <v>8.1663136192856243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0</v>
      </c>
      <c r="G224" s="39">
        <f t="shared" si="55"/>
        <v>0</v>
      </c>
      <c r="H224" s="39">
        <f t="shared" si="56"/>
        <v>0</v>
      </c>
      <c r="I224" s="40">
        <f t="shared" si="57"/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3.5377358490566044E-2</v>
      </c>
      <c r="G226" s="39">
        <f t="shared" si="55"/>
        <v>1.2400851457914923</v>
      </c>
      <c r="H226" s="39">
        <f t="shared" si="56"/>
        <v>6.358361101298831</v>
      </c>
      <c r="I226" s="40">
        <f t="shared" si="57"/>
        <v>32.601596778829389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1.1792452830188678E-2</v>
      </c>
      <c r="G227" s="39">
        <f t="shared" si="55"/>
        <v>0.29874682623911009</v>
      </c>
      <c r="H227" s="39">
        <f t="shared" si="56"/>
        <v>1.681155489166313</v>
      </c>
      <c r="I227" s="40">
        <f t="shared" si="57"/>
        <v>9.4604646159217509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1.6509433962264151E-2</v>
      </c>
      <c r="G228" s="39">
        <f t="shared" si="55"/>
        <v>0.35419360445199727</v>
      </c>
      <c r="H228" s="39">
        <f t="shared" si="56"/>
        <v>2.1702711895431341</v>
      </c>
      <c r="I228" s="40">
        <f t="shared" si="57"/>
        <v>13.29802960007798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2.1226415094339621E-2</v>
      </c>
      <c r="G229" s="39">
        <f t="shared" si="55"/>
        <v>0.41435736379695987</v>
      </c>
      <c r="H229" s="39">
        <f t="shared" si="56"/>
        <v>2.7460947930883424</v>
      </c>
      <c r="I229" s="40">
        <f t="shared" si="57"/>
        <v>18.19935464287321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5.1886792452830184E-2</v>
      </c>
      <c r="G230" s="39">
        <f t="shared" si="55"/>
        <v>0.95847620854799587</v>
      </c>
      <c r="H230" s="39">
        <f t="shared" si="56"/>
        <v>6.8314035430001026</v>
      </c>
      <c r="I230" s="40">
        <f t="shared" si="57"/>
        <v>48.689862044684695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20.783381396469405</v>
      </c>
      <c r="F235" s="62">
        <f>SUM(F204:F234)</f>
        <v>-4.3773584905660377</v>
      </c>
      <c r="G235" s="62">
        <f>SQRT(SUM(G204:G234))</f>
        <v>2.606288947724654</v>
      </c>
      <c r="H235" s="62">
        <f>(SUM(H204:H234))/(($G$235)^3)</f>
        <v>1.0313555500325113</v>
      </c>
      <c r="I235" s="62">
        <f>(SUM(I204:I234))/(($G$235)^4)</f>
        <v>3.2152679334771594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B11:D11"/>
    <mergeCell ref="F11:H11"/>
    <mergeCell ref="B12:D12"/>
    <mergeCell ref="E12:I12"/>
    <mergeCell ref="B13:I13"/>
    <mergeCell ref="B14:D14"/>
    <mergeCell ref="F14:H14"/>
    <mergeCell ref="B15:D15"/>
    <mergeCell ref="E10:I10"/>
    <mergeCell ref="F15:H15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41:C41"/>
    <mergeCell ref="B42:C42"/>
    <mergeCell ref="B43:C43"/>
    <mergeCell ref="B44:C44"/>
    <mergeCell ref="B45:C45"/>
    <mergeCell ref="B46:C46"/>
    <mergeCell ref="B39:C39"/>
    <mergeCell ref="B40:C40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7:C77"/>
    <mergeCell ref="B78:C78"/>
    <mergeCell ref="B79:C79"/>
    <mergeCell ref="B81:C81"/>
    <mergeCell ref="B82:C82"/>
    <mergeCell ref="B83:C83"/>
    <mergeCell ref="B75:C75"/>
    <mergeCell ref="B76:C7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4:C114"/>
    <mergeCell ref="B115:C115"/>
    <mergeCell ref="B116:C116"/>
    <mergeCell ref="B117:C117"/>
    <mergeCell ref="B118:C118"/>
    <mergeCell ref="B119:C119"/>
    <mergeCell ref="B112:C112"/>
    <mergeCell ref="B113:C11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53:C153"/>
    <mergeCell ref="B154:C154"/>
    <mergeCell ref="B155:C155"/>
    <mergeCell ref="B156:C156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51:C151"/>
    <mergeCell ref="B152:C152"/>
    <mergeCell ref="B160:C160"/>
    <mergeCell ref="B165:C165"/>
    <mergeCell ref="B161:C161"/>
    <mergeCell ref="B162:C162"/>
    <mergeCell ref="B163:C163"/>
    <mergeCell ref="B164:C164"/>
    <mergeCell ref="B157:C157"/>
    <mergeCell ref="B158:C158"/>
    <mergeCell ref="B159:C159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8" workbookViewId="0">
      <selection activeCell="E109" sqref="E109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79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41507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82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152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87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26"/>
      <c r="W17" s="26"/>
      <c r="X17" s="26"/>
    </row>
    <row r="18" spans="1:24">
      <c r="A18" s="26"/>
      <c r="B18" s="109" t="s">
        <v>58</v>
      </c>
      <c r="C18" s="127"/>
      <c r="D18" s="111"/>
      <c r="E18" s="90" t="s">
        <v>56</v>
      </c>
      <c r="F18" s="90"/>
      <c r="G18" s="112"/>
      <c r="H18" s="113" t="s">
        <v>57</v>
      </c>
      <c r="I18" s="128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86" t="s">
        <v>59</v>
      </c>
      <c r="C20" s="55" t="e">
        <f>U80</f>
        <v>#DIV/0!</v>
      </c>
      <c r="D20" s="58" t="e">
        <f t="shared" ref="D20:D29" si="0">2^(-C20)</f>
        <v>#DIV/0!</v>
      </c>
      <c r="E20" s="86" t="s">
        <v>59</v>
      </c>
      <c r="F20" s="55">
        <f>U123</f>
        <v>0.8555555555555554</v>
      </c>
      <c r="G20" s="58">
        <f t="shared" ref="G20:G29" si="1">2^(-F20)</f>
        <v>0.55265246928961997</v>
      </c>
      <c r="H20" s="86" t="s">
        <v>59</v>
      </c>
      <c r="I20" s="55" t="e">
        <f>U166</f>
        <v>#DIV/0!</v>
      </c>
      <c r="J20" s="79" t="e">
        <f t="shared" ref="J20:J29" si="2"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86" t="s">
        <v>60</v>
      </c>
      <c r="C21" s="55" t="e">
        <f>T80</f>
        <v>#DIV/0!</v>
      </c>
      <c r="D21" s="58" t="e">
        <f t="shared" si="0"/>
        <v>#DIV/0!</v>
      </c>
      <c r="E21" s="86" t="s">
        <v>60</v>
      </c>
      <c r="F21" s="55">
        <f>T123</f>
        <v>0.6022222222222221</v>
      </c>
      <c r="G21" s="58">
        <f t="shared" si="1"/>
        <v>0.65873850077768714</v>
      </c>
      <c r="H21" s="86" t="s">
        <v>60</v>
      </c>
      <c r="I21" s="55" t="e">
        <f>T166</f>
        <v>#DIV/0!</v>
      </c>
      <c r="J21" s="79" t="e">
        <f t="shared" si="2"/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86" t="s">
        <v>61</v>
      </c>
      <c r="C22" s="55" t="e">
        <f>S80</f>
        <v>#DIV/0!</v>
      </c>
      <c r="D22" s="58" t="e">
        <f t="shared" si="0"/>
        <v>#DIV/0!</v>
      </c>
      <c r="E22" s="86" t="s">
        <v>61</v>
      </c>
      <c r="F22" s="55">
        <f>S123</f>
        <v>-1.0000000000000013</v>
      </c>
      <c r="G22" s="58">
        <f t="shared" si="1"/>
        <v>2.0000000000000018</v>
      </c>
      <c r="H22" s="86" t="s">
        <v>61</v>
      </c>
      <c r="I22" s="55" t="e">
        <f>S166</f>
        <v>#DIV/0!</v>
      </c>
      <c r="J22" s="79" t="e">
        <f t="shared" si="2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86" t="s">
        <v>75</v>
      </c>
      <c r="C23" s="55" t="e">
        <f>R80</f>
        <v>#DIV/0!</v>
      </c>
      <c r="D23" s="58" t="e">
        <f t="shared" si="0"/>
        <v>#DIV/0!</v>
      </c>
      <c r="E23" s="86" t="s">
        <v>75</v>
      </c>
      <c r="F23" s="55">
        <f>R123</f>
        <v>-5.0100000000000007</v>
      </c>
      <c r="G23" s="58">
        <f t="shared" si="1"/>
        <v>32.222577601815011</v>
      </c>
      <c r="H23" s="86" t="s">
        <v>75</v>
      </c>
      <c r="I23" s="55" t="e">
        <f>R166</f>
        <v>#DIV/0!</v>
      </c>
      <c r="J23" s="79" t="e">
        <f t="shared" si="2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86" t="s">
        <v>62</v>
      </c>
      <c r="C24" s="56" t="e">
        <f>Q80</f>
        <v>#DIV/0!</v>
      </c>
      <c r="D24" s="58" t="e">
        <f t="shared" si="0"/>
        <v>#DIV/0!</v>
      </c>
      <c r="E24" s="86" t="s">
        <v>62</v>
      </c>
      <c r="F24" s="55">
        <f>Q123</f>
        <v>-5.3900000000000006</v>
      </c>
      <c r="G24" s="58">
        <f t="shared" si="1"/>
        <v>41.932588923467634</v>
      </c>
      <c r="H24" s="86" t="s">
        <v>62</v>
      </c>
      <c r="I24" s="55" t="e">
        <f>Q166</f>
        <v>#DIV/0!</v>
      </c>
      <c r="J24" s="79" t="e">
        <f t="shared" si="2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86" t="s">
        <v>63</v>
      </c>
      <c r="C25" s="55" t="e">
        <f>P80</f>
        <v>#DIV/0!</v>
      </c>
      <c r="D25" s="58" t="e">
        <f t="shared" si="0"/>
        <v>#DIV/0!</v>
      </c>
      <c r="E25" s="86" t="s">
        <v>63</v>
      </c>
      <c r="F25" s="55">
        <f>P123</f>
        <v>-5.9333333333333336</v>
      </c>
      <c r="G25" s="58">
        <f t="shared" si="1"/>
        <v>61.10986265026667</v>
      </c>
      <c r="H25" s="86" t="s">
        <v>63</v>
      </c>
      <c r="I25" s="55" t="e">
        <f>P166</f>
        <v>#DIV/0!</v>
      </c>
      <c r="J25" s="79" t="e">
        <f t="shared" si="2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86" t="s">
        <v>64</v>
      </c>
      <c r="C26" s="55" t="e">
        <f>O80</f>
        <v>#DIV/0!</v>
      </c>
      <c r="D26" s="58" t="e">
        <f t="shared" si="0"/>
        <v>#DIV/0!</v>
      </c>
      <c r="E26" s="86" t="s">
        <v>64</v>
      </c>
      <c r="F26" s="55">
        <f>O123</f>
        <v>-7.0000000000000009</v>
      </c>
      <c r="G26" s="58">
        <f t="shared" si="1"/>
        <v>128.00000000000009</v>
      </c>
      <c r="H26" s="86" t="s">
        <v>64</v>
      </c>
      <c r="I26" s="55" t="e">
        <f>O166</f>
        <v>#DIV/0!</v>
      </c>
      <c r="J26" s="79" t="e">
        <f t="shared" si="2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86" t="s">
        <v>65</v>
      </c>
      <c r="C27" s="55" t="e">
        <f>N80</f>
        <v>#DIV/0!</v>
      </c>
      <c r="D27" s="58" t="e">
        <f t="shared" si="0"/>
        <v>#DIV/0!</v>
      </c>
      <c r="E27" s="86" t="s">
        <v>65</v>
      </c>
      <c r="F27" s="55">
        <f>N123</f>
        <v>-7.3109090909090915</v>
      </c>
      <c r="G27" s="58">
        <f t="shared" si="1"/>
        <v>158.782608363479</v>
      </c>
      <c r="H27" s="86" t="s">
        <v>65</v>
      </c>
      <c r="I27" s="55" t="e">
        <f>N166</f>
        <v>#DIV/0!</v>
      </c>
      <c r="J27" s="79" t="e">
        <f t="shared" si="2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86" t="s">
        <v>66</v>
      </c>
      <c r="C28" s="55" t="e">
        <f>M80</f>
        <v>#DIV/0!</v>
      </c>
      <c r="D28" s="58" t="e">
        <f t="shared" si="0"/>
        <v>#DIV/0!</v>
      </c>
      <c r="E28" s="86" t="s">
        <v>66</v>
      </c>
      <c r="F28" s="55">
        <f>M123</f>
        <v>-7.5307692307692315</v>
      </c>
      <c r="G28" s="58">
        <f t="shared" si="1"/>
        <v>184.92150907082905</v>
      </c>
      <c r="H28" s="86" t="s">
        <v>66</v>
      </c>
      <c r="I28" s="55" t="e">
        <f>M166</f>
        <v>#DIV/0!</v>
      </c>
      <c r="J28" s="79" t="e">
        <f t="shared" si="2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86" t="s">
        <v>74</v>
      </c>
      <c r="C29" s="69" t="e">
        <f>F200</f>
        <v>#DIV/0!</v>
      </c>
      <c r="D29" s="58" t="e">
        <f t="shared" si="0"/>
        <v>#DIV/0!</v>
      </c>
      <c r="E29" s="86" t="s">
        <v>74</v>
      </c>
      <c r="F29" s="69">
        <f>F235</f>
        <v>-4.4375000000000009</v>
      </c>
      <c r="G29" s="58">
        <f t="shared" si="1"/>
        <v>21.6680887509903</v>
      </c>
      <c r="H29" s="86" t="s">
        <v>74</v>
      </c>
      <c r="I29" s="69" t="e">
        <f>F270</f>
        <v>#DIV/0!</v>
      </c>
      <c r="J29" s="79" t="e">
        <f t="shared" si="2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3.3303886390092829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0.84918689676194192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2.1548084764854729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75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25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6"/>
      <c r="D38" s="23" t="s">
        <v>53</v>
      </c>
      <c r="E38" s="85" t="s">
        <v>0</v>
      </c>
      <c r="F38" s="85" t="s">
        <v>1</v>
      </c>
      <c r="G38" s="85" t="s">
        <v>2</v>
      </c>
      <c r="H38" s="85" t="s">
        <v>3</v>
      </c>
      <c r="I38" s="85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88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 t="shared" ref="I39:I79" si="6">I40+H39</f>
        <v>#DIV/0!</v>
      </c>
      <c r="J39" s="27"/>
      <c r="K39" s="26"/>
      <c r="L39" s="26"/>
      <c r="M39" s="46" t="e">
        <f t="shared" ref="M39:M79" si="7">IF(AND(I39&gt;=90,I40&lt;90),D39-0.5-(I39-90)*(-0.5/(I39-I40)),"")</f>
        <v>#DIV/0!</v>
      </c>
      <c r="N39" s="46" t="e">
        <f t="shared" ref="N39:N79" si="8">IF(AND(I39&gt;=84,I40&lt;84),D39-0.5-(I39-84)*(-0.5/(I39-I40)),"")</f>
        <v>#DIV/0!</v>
      </c>
      <c r="O39" s="46" t="e">
        <f t="shared" ref="O39:O79" si="9">IF(AND(I39&gt;=75,I40&lt;75),D39-0.5-(I39-75)*(-0.5/(I39-I40)),"")</f>
        <v>#DIV/0!</v>
      </c>
      <c r="P39" s="46" t="e">
        <f t="shared" ref="P39:P79" si="10">IF(AND(I39&gt;=50,I40&lt;50),D39-0.5-(I39-50)*(-0.5/(I39-I40)),"")</f>
        <v>#DIV/0!</v>
      </c>
      <c r="Q39" s="46" t="e">
        <f t="shared" ref="Q39:Q79" si="11">IF(AND(I39&gt;=40,I40&lt;40),D39-0.5-(I39-40)*(-0.5/(I39-I40)),"")</f>
        <v>#DIV/0!</v>
      </c>
      <c r="R39" s="46" t="e">
        <f t="shared" ref="R39:R79" si="12">IF(AND(I39&gt;=35,I40&lt;35),D39-0.5-(I39-35)*(-0.5/(I39-I40)),"")</f>
        <v>#DIV/0!</v>
      </c>
      <c r="S39" s="46" t="e">
        <f t="shared" ref="S39:S79" si="13">IF(AND(I39&gt;=25,I40&lt;25),D39-0.5-(I39-25)*(-0.5/(I39-I40)),"")</f>
        <v>#DIV/0!</v>
      </c>
      <c r="T39" s="46" t="e">
        <f t="shared" ref="T39:T79" si="14">IF(AND(I39&gt;=16,I40&lt;16),D39-0.5-(I39-16)*(-0.5/(I39-I40)),"")</f>
        <v>#DIV/0!</v>
      </c>
      <c r="U39" s="46" t="e">
        <f t="shared" ref="U39:U79" si="15"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88">
        <v>0</v>
      </c>
      <c r="F40" s="3">
        <f t="shared" si="3"/>
        <v>724.0773439350246</v>
      </c>
      <c r="G40" s="8" t="e">
        <f t="shared" si="4"/>
        <v>#DIV/0!</v>
      </c>
      <c r="H40" s="8" t="e">
        <f t="shared" si="5"/>
        <v>#DIV/0!</v>
      </c>
      <c r="I40" s="8" t="e">
        <f t="shared" si="6"/>
        <v>#DIV/0!</v>
      </c>
      <c r="J40" s="27"/>
      <c r="K40" s="26"/>
      <c r="L40" s="26"/>
      <c r="M40" s="46" t="e">
        <f t="shared" si="7"/>
        <v>#DIV/0!</v>
      </c>
      <c r="N40" s="46" t="e">
        <f t="shared" si="8"/>
        <v>#DIV/0!</v>
      </c>
      <c r="O40" s="46" t="e">
        <f t="shared" si="9"/>
        <v>#DIV/0!</v>
      </c>
      <c r="P40" s="46" t="e">
        <f t="shared" si="10"/>
        <v>#DIV/0!</v>
      </c>
      <c r="Q40" s="46" t="e">
        <f t="shared" si="11"/>
        <v>#DIV/0!</v>
      </c>
      <c r="R40" s="46" t="e">
        <f t="shared" si="12"/>
        <v>#DIV/0!</v>
      </c>
      <c r="S40" s="46" t="e">
        <f t="shared" si="13"/>
        <v>#DIV/0!</v>
      </c>
      <c r="T40" s="46" t="e">
        <f t="shared" si="14"/>
        <v>#DIV/0!</v>
      </c>
      <c r="U40" s="46" t="e">
        <f t="shared" si="15"/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88">
        <v>0</v>
      </c>
      <c r="F41" s="11">
        <f t="shared" si="3"/>
        <v>512</v>
      </c>
      <c r="G41" s="8" t="e">
        <f t="shared" si="4"/>
        <v>#DIV/0!</v>
      </c>
      <c r="H41" s="8" t="e">
        <f t="shared" si="5"/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88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88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88">
        <v>0</v>
      </c>
      <c r="F44" s="11">
        <f t="shared" si="3"/>
        <v>181.01933598375612</v>
      </c>
      <c r="G44" s="8" t="e">
        <f t="shared" si="4"/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88">
        <v>0</v>
      </c>
      <c r="F45" s="11">
        <f t="shared" si="3"/>
        <v>128</v>
      </c>
      <c r="G45" s="8" t="e">
        <f t="shared" si="4"/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88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 t="shared" si="6"/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88">
        <v>0</v>
      </c>
      <c r="F47" s="11">
        <f t="shared" si="3"/>
        <v>64</v>
      </c>
      <c r="G47" s="8" t="e">
        <f t="shared" si="4"/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88">
        <v>0</v>
      </c>
      <c r="F48" s="10">
        <f t="shared" si="3"/>
        <v>45.254833995939045</v>
      </c>
      <c r="G48" s="8" t="e">
        <f t="shared" si="4"/>
        <v>#DIV/0!</v>
      </c>
      <c r="H48" s="8" t="e">
        <f t="shared" si="5"/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88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88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88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88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88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88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88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88">
        <v>0</v>
      </c>
      <c r="F56" s="10">
        <f t="shared" si="3"/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88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88">
        <v>0</v>
      </c>
      <c r="F58" s="10">
        <f t="shared" si="3"/>
        <v>1.4142135623730951</v>
      </c>
      <c r="G58" s="8" t="e">
        <f t="shared" si="4"/>
        <v>#DIV/0!</v>
      </c>
      <c r="H58" s="8" t="e">
        <f t="shared" si="5"/>
        <v>#DIV/0!</v>
      </c>
      <c r="I58" s="8" t="e">
        <f t="shared" si="6"/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88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88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88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88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88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88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88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88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88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88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88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88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88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88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88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88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88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88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88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88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88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 t="shared" ref="M80:U80" si="17">SUM(M39:M79)</f>
        <v>#DIV/0!</v>
      </c>
      <c r="N80" s="45" t="e">
        <f t="shared" si="17"/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5"/>
      <c r="D81" s="84" t="s">
        <v>53</v>
      </c>
      <c r="E81" s="84" t="s">
        <v>0</v>
      </c>
      <c r="F81" s="84" t="s">
        <v>1</v>
      </c>
      <c r="G81" s="84" t="s">
        <v>2</v>
      </c>
      <c r="H81" s="84" t="s">
        <v>13</v>
      </c>
      <c r="I81" s="84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88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99.999999999999986</v>
      </c>
      <c r="J82" s="27"/>
      <c r="K82" s="26"/>
      <c r="L82" s="26"/>
      <c r="M82" s="46" t="str">
        <f t="shared" ref="M82:M122" si="22">IF(AND(I82&gt;=90,I83&lt;90),D82-0.5-(I82-90)*(-0.5/(I82-I83)),"")</f>
        <v/>
      </c>
      <c r="N82" s="46" t="str">
        <f t="shared" ref="N82:N122" si="23">IF(AND(I82&gt;=84,I83&lt;84),D82-0.5-(I82-84)*(-0.5/(I82-I83)),"")</f>
        <v/>
      </c>
      <c r="O82" s="46" t="str">
        <f t="shared" ref="O82:O122" si="24">IF(AND(I82&gt;=75,I83&lt;75),D82-0.5-(I82-75)*(-0.5/(I82-I83)),"")</f>
        <v/>
      </c>
      <c r="P82" s="46" t="str">
        <f t="shared" ref="P82:P122" si="25">IF(AND(I82&gt;=50,I83&lt;50),D82-0.5-(I82-50)*(-0.5/(I82-I83)),"")</f>
        <v/>
      </c>
      <c r="Q82" s="46" t="str">
        <f t="shared" ref="Q82:Q122" si="26">IF(AND(I82&gt;=40,I83&lt;40),D82-0.5-(I82-40)*(-0.5/(I82-I83)),"")</f>
        <v/>
      </c>
      <c r="R82" s="46" t="str">
        <f t="shared" ref="R82:R122" si="27">IF(AND(I82&gt;=35,I83&lt;35),D82-0.5-(I82-35)*(-0.5/(I82-I83)),"")</f>
        <v/>
      </c>
      <c r="S82" s="46" t="str">
        <f t="shared" ref="S82:S122" si="28">IF(AND(I82&gt;=25,I83&lt;25),D82-0.5-(I82-25)*(-0.5/(I82-I83)),"")</f>
        <v/>
      </c>
      <c r="T82" s="46" t="str">
        <f t="shared" ref="T82:T122" si="29">IF(AND(I82&gt;=16,I83&lt;16),D82-0.5-(I82-16)*(-0.5/(I82-I83)),"")</f>
        <v/>
      </c>
      <c r="U82" s="46" t="str">
        <f t="shared" ref="U82:U122" si="30"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8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99.999999999999986</v>
      </c>
      <c r="J83" s="27"/>
      <c r="K83" s="26"/>
      <c r="L83" s="26"/>
      <c r="M83" s="46" t="str">
        <f t="shared" si="22"/>
        <v/>
      </c>
      <c r="N83" s="46" t="str">
        <f t="shared" si="23"/>
        <v/>
      </c>
      <c r="O83" s="46" t="str">
        <f t="shared" si="24"/>
        <v/>
      </c>
      <c r="P83" s="46" t="str">
        <f t="shared" si="25"/>
        <v/>
      </c>
      <c r="Q83" s="46" t="str">
        <f t="shared" si="26"/>
        <v/>
      </c>
      <c r="R83" s="46" t="str">
        <f t="shared" si="27"/>
        <v/>
      </c>
      <c r="S83" s="46" t="str">
        <f t="shared" si="28"/>
        <v/>
      </c>
      <c r="T83" s="46" t="str">
        <f t="shared" si="29"/>
        <v/>
      </c>
      <c r="U83" s="46" t="str">
        <f t="shared" si="30"/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99.999999999999986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99.999999999999986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3</v>
      </c>
      <c r="F86" s="11">
        <f t="shared" si="18"/>
        <v>256</v>
      </c>
      <c r="G86" s="8">
        <f t="shared" si="19"/>
        <v>1.9736842105263157E-2</v>
      </c>
      <c r="H86" s="8">
        <f t="shared" si="20"/>
        <v>1.9736842105263157</v>
      </c>
      <c r="I86" s="8">
        <f t="shared" si="21"/>
        <v>99.999999999999986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13</v>
      </c>
      <c r="F87" s="11">
        <f t="shared" si="18"/>
        <v>181.01933598375612</v>
      </c>
      <c r="G87" s="8">
        <f t="shared" si="19"/>
        <v>8.5526315789473686E-2</v>
      </c>
      <c r="H87" s="8">
        <f t="shared" si="20"/>
        <v>8.5526315789473681</v>
      </c>
      <c r="I87" s="8">
        <f t="shared" si="21"/>
        <v>98.026315789473671</v>
      </c>
      <c r="J87" s="27"/>
      <c r="K87" s="26"/>
      <c r="L87" s="26"/>
      <c r="M87" s="46">
        <f t="shared" si="22"/>
        <v>-7.5307692307692315</v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22</v>
      </c>
      <c r="F88" s="11">
        <f t="shared" si="18"/>
        <v>128</v>
      </c>
      <c r="G88" s="8">
        <f t="shared" si="19"/>
        <v>0.14473684210526316</v>
      </c>
      <c r="H88" s="8">
        <f t="shared" si="20"/>
        <v>14.473684210526317</v>
      </c>
      <c r="I88" s="8">
        <f t="shared" si="21"/>
        <v>89.473684210526301</v>
      </c>
      <c r="J88" s="27"/>
      <c r="K88" s="26"/>
      <c r="L88" s="26"/>
      <c r="M88" s="46" t="str">
        <f t="shared" si="22"/>
        <v/>
      </c>
      <c r="N88" s="46">
        <f t="shared" si="23"/>
        <v>-7.3109090909090915</v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18</v>
      </c>
      <c r="F89" s="3">
        <f t="shared" si="18"/>
        <v>90.509667991878061</v>
      </c>
      <c r="G89" s="8">
        <f t="shared" si="19"/>
        <v>0.11842105263157894</v>
      </c>
      <c r="H89" s="8">
        <f t="shared" si="20"/>
        <v>11.842105263157894</v>
      </c>
      <c r="I89" s="8">
        <f t="shared" si="21"/>
        <v>74.999999999999986</v>
      </c>
      <c r="J89" s="28"/>
      <c r="K89" s="26"/>
      <c r="L89" s="26"/>
      <c r="M89" s="46" t="str">
        <f t="shared" si="22"/>
        <v/>
      </c>
      <c r="N89" s="46" t="str">
        <f t="shared" si="23"/>
        <v/>
      </c>
      <c r="O89" s="46">
        <f t="shared" si="24"/>
        <v>-7.0000000000000009</v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18</v>
      </c>
      <c r="F90" s="11">
        <f t="shared" si="18"/>
        <v>64</v>
      </c>
      <c r="G90" s="8">
        <f t="shared" si="19"/>
        <v>0.11842105263157894</v>
      </c>
      <c r="H90" s="8">
        <f t="shared" si="20"/>
        <v>11.842105263157894</v>
      </c>
      <c r="I90" s="8">
        <f t="shared" si="21"/>
        <v>63.157894736842096</v>
      </c>
      <c r="J90" s="28"/>
      <c r="K90" s="26"/>
      <c r="L90" s="26"/>
      <c r="M90" s="46" t="str">
        <f t="shared" si="22"/>
        <v/>
      </c>
      <c r="N90" s="46" t="str">
        <f t="shared" si="23"/>
        <v/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15</v>
      </c>
      <c r="F91" s="10">
        <f t="shared" si="18"/>
        <v>45.254833995939045</v>
      </c>
      <c r="G91" s="8">
        <f t="shared" si="19"/>
        <v>9.8684210526315791E-2</v>
      </c>
      <c r="H91" s="8">
        <f t="shared" si="20"/>
        <v>9.8684210526315788</v>
      </c>
      <c r="I91" s="8">
        <f t="shared" si="21"/>
        <v>51.315789473684205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 t="str">
        <f t="shared" si="24"/>
        <v/>
      </c>
      <c r="P91" s="46">
        <f t="shared" si="25"/>
        <v>-5.9333333333333336</v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10</v>
      </c>
      <c r="F92" s="11">
        <f t="shared" si="18"/>
        <v>32</v>
      </c>
      <c r="G92" s="8">
        <f t="shared" si="19"/>
        <v>6.5789473684210523E-2</v>
      </c>
      <c r="H92" s="8">
        <f t="shared" si="20"/>
        <v>6.5789473684210522</v>
      </c>
      <c r="I92" s="8">
        <f t="shared" si="21"/>
        <v>41.447368421052623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 t="str">
        <f t="shared" si="25"/>
        <v/>
      </c>
      <c r="Q92" s="46">
        <f t="shared" si="26"/>
        <v>-5.3900000000000006</v>
      </c>
      <c r="R92" s="46">
        <f t="shared" si="27"/>
        <v>-5.0100000000000007</v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4</v>
      </c>
      <c r="F93" s="3">
        <f t="shared" si="18"/>
        <v>22.627416997969519</v>
      </c>
      <c r="G93" s="8">
        <f t="shared" si="19"/>
        <v>2.6315789473684209E-2</v>
      </c>
      <c r="H93" s="8">
        <f t="shared" si="20"/>
        <v>2.6315789473684208</v>
      </c>
      <c r="I93" s="8">
        <f t="shared" si="21"/>
        <v>34.868421052631568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 t="str">
        <f t="shared" si="26"/>
        <v/>
      </c>
      <c r="R93" s="46" t="str">
        <f t="shared" si="27"/>
        <v/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1</v>
      </c>
      <c r="F94" s="11">
        <f t="shared" si="18"/>
        <v>16</v>
      </c>
      <c r="G94" s="8">
        <f t="shared" si="19"/>
        <v>6.5789473684210523E-3</v>
      </c>
      <c r="H94" s="8">
        <f t="shared" si="20"/>
        <v>0.6578947368421052</v>
      </c>
      <c r="I94" s="8">
        <f t="shared" si="21"/>
        <v>32.23684210526315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 t="str">
        <f t="shared" si="28"/>
        <v/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1</v>
      </c>
      <c r="F95" s="3">
        <f t="shared" si="18"/>
        <v>11.313708498984759</v>
      </c>
      <c r="G95" s="8">
        <f t="shared" si="19"/>
        <v>6.5789473684210523E-3</v>
      </c>
      <c r="H95" s="8">
        <f t="shared" si="20"/>
        <v>0.6578947368421052</v>
      </c>
      <c r="I95" s="8">
        <f t="shared" si="21"/>
        <v>31.578947368421048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3</v>
      </c>
      <c r="F96" s="11">
        <f t="shared" si="18"/>
        <v>8</v>
      </c>
      <c r="G96" s="8">
        <f t="shared" si="19"/>
        <v>1.9736842105263157E-2</v>
      </c>
      <c r="H96" s="8">
        <f t="shared" si="20"/>
        <v>1.9736842105263157</v>
      </c>
      <c r="I96" s="8">
        <f t="shared" si="21"/>
        <v>30.921052631578942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 t="str">
        <f t="shared" si="29"/>
        <v/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2</v>
      </c>
      <c r="F97" s="10">
        <f t="shared" si="18"/>
        <v>5.6568542494923806</v>
      </c>
      <c r="G97" s="8">
        <f t="shared" si="19"/>
        <v>1.3157894736842105E-2</v>
      </c>
      <c r="H97" s="8">
        <f t="shared" si="20"/>
        <v>1.3157894736842104</v>
      </c>
      <c r="I97" s="8">
        <f t="shared" si="21"/>
        <v>28.947368421052627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 t="str">
        <f t="shared" si="30"/>
        <v/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2</v>
      </c>
      <c r="F98" s="11">
        <f t="shared" si="18"/>
        <v>4</v>
      </c>
      <c r="G98" s="8">
        <f t="shared" si="19"/>
        <v>1.3157894736842105E-2</v>
      </c>
      <c r="H98" s="8">
        <f t="shared" si="20"/>
        <v>1.3157894736842104</v>
      </c>
      <c r="I98" s="8">
        <f t="shared" si="21"/>
        <v>27.631578947368418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1</v>
      </c>
      <c r="F99" s="10">
        <f t="shared" si="18"/>
        <v>2.8284271247461898</v>
      </c>
      <c r="G99" s="8">
        <f t="shared" si="19"/>
        <v>6.5789473684210523E-3</v>
      </c>
      <c r="H99" s="8">
        <f t="shared" si="20"/>
        <v>0.6578947368421052</v>
      </c>
      <c r="I99" s="8">
        <f t="shared" si="21"/>
        <v>26.315789473684209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6.5789473684210523E-3</v>
      </c>
      <c r="H100" s="8">
        <f t="shared" si="20"/>
        <v>0.6578947368421052</v>
      </c>
      <c r="I100" s="8">
        <f t="shared" si="21"/>
        <v>25.657894736842103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2</v>
      </c>
      <c r="F101" s="10">
        <f t="shared" si="18"/>
        <v>1.4142135623730951</v>
      </c>
      <c r="G101" s="8">
        <f t="shared" si="19"/>
        <v>1.3157894736842105E-2</v>
      </c>
      <c r="H101" s="8">
        <f t="shared" si="20"/>
        <v>1.3157894736842104</v>
      </c>
      <c r="I101" s="8">
        <f t="shared" si="21"/>
        <v>24.999999999999996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>
        <f t="shared" si="28"/>
        <v>-1.0000000000000013</v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3</v>
      </c>
      <c r="F102" s="11">
        <f t="shared" si="18"/>
        <v>1</v>
      </c>
      <c r="G102" s="8">
        <f t="shared" si="19"/>
        <v>1.9736842105263157E-2</v>
      </c>
      <c r="H102" s="8">
        <f t="shared" si="20"/>
        <v>1.9736842105263157</v>
      </c>
      <c r="I102" s="8">
        <f t="shared" si="21"/>
        <v>23.684210526315788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5</v>
      </c>
      <c r="F103" s="10">
        <f t="shared" si="18"/>
        <v>0.70710678118654746</v>
      </c>
      <c r="G103" s="8">
        <f t="shared" si="19"/>
        <v>3.2894736842105261E-2</v>
      </c>
      <c r="H103" s="8">
        <f t="shared" si="20"/>
        <v>3.2894736842105261</v>
      </c>
      <c r="I103" s="8">
        <f t="shared" si="21"/>
        <v>21.710526315789473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18</v>
      </c>
      <c r="F104" s="3">
        <f t="shared" si="18"/>
        <v>0.5</v>
      </c>
      <c r="G104" s="8">
        <f t="shared" si="19"/>
        <v>0.11842105263157894</v>
      </c>
      <c r="H104" s="8">
        <f t="shared" si="20"/>
        <v>11.842105263157894</v>
      </c>
      <c r="I104" s="8">
        <f t="shared" si="21"/>
        <v>18.421052631578945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>
        <f t="shared" si="29"/>
        <v>0.6022222222222221</v>
      </c>
      <c r="U104" s="46">
        <f t="shared" si="30"/>
        <v>0.8555555555555554</v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4</v>
      </c>
      <c r="F105" s="10">
        <f t="shared" si="18"/>
        <v>0.35355339059327379</v>
      </c>
      <c r="G105" s="8">
        <f t="shared" si="19"/>
        <v>2.6315789473684209E-2</v>
      </c>
      <c r="H105" s="8">
        <f t="shared" si="20"/>
        <v>2.6315789473684208</v>
      </c>
      <c r="I105" s="8">
        <f t="shared" si="21"/>
        <v>6.5789473684210522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1</v>
      </c>
      <c r="F106" s="13">
        <f t="shared" si="18"/>
        <v>0.25</v>
      </c>
      <c r="G106" s="8">
        <f t="shared" si="19"/>
        <v>6.5789473684210523E-3</v>
      </c>
      <c r="H106" s="8">
        <f t="shared" si="20"/>
        <v>0.6578947368421052</v>
      </c>
      <c r="I106" s="8">
        <f t="shared" si="21"/>
        <v>3.9473684210526314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3.2894736842105261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5</v>
      </c>
      <c r="F108" s="13">
        <f t="shared" si="18"/>
        <v>0.125</v>
      </c>
      <c r="G108" s="8">
        <f t="shared" si="19"/>
        <v>3.2894736842105261E-2</v>
      </c>
      <c r="H108" s="8">
        <f t="shared" si="20"/>
        <v>3.2894736842105261</v>
      </c>
      <c r="I108" s="8">
        <f t="shared" si="21"/>
        <v>3.2894736842105261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152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 t="shared" ref="M123:U123" si="32">SUM(M82:M122)</f>
        <v>-7.5307692307692315</v>
      </c>
      <c r="N123" s="45">
        <f t="shared" si="32"/>
        <v>-7.3109090909090915</v>
      </c>
      <c r="O123" s="45">
        <f t="shared" si="32"/>
        <v>-7.0000000000000009</v>
      </c>
      <c r="P123" s="45">
        <f t="shared" si="32"/>
        <v>-5.9333333333333336</v>
      </c>
      <c r="Q123" s="45">
        <f t="shared" si="32"/>
        <v>-5.3900000000000006</v>
      </c>
      <c r="R123" s="45">
        <f t="shared" si="32"/>
        <v>-5.0100000000000007</v>
      </c>
      <c r="S123" s="45">
        <f t="shared" si="32"/>
        <v>-1.0000000000000013</v>
      </c>
      <c r="T123" s="45">
        <f t="shared" si="32"/>
        <v>0.6022222222222221</v>
      </c>
      <c r="U123" s="45">
        <f t="shared" si="32"/>
        <v>0.8555555555555554</v>
      </c>
      <c r="V123" s="26"/>
      <c r="W123" s="26"/>
      <c r="X123" s="26"/>
    </row>
    <row r="124" spans="1:24" ht="13">
      <c r="A124" s="26"/>
      <c r="B124" s="113" t="s">
        <v>23</v>
      </c>
      <c r="C124" s="124"/>
      <c r="D124" s="83" t="s">
        <v>53</v>
      </c>
      <c r="E124" s="83" t="s">
        <v>15</v>
      </c>
      <c r="F124" s="83" t="s">
        <v>1</v>
      </c>
      <c r="G124" s="83" t="s">
        <v>2</v>
      </c>
      <c r="H124" s="83" t="s">
        <v>14</v>
      </c>
      <c r="I124" s="83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88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 t="shared" ref="I125:I164" si="36">I126+H125</f>
        <v>#DIV/0!</v>
      </c>
      <c r="J125" s="27"/>
      <c r="K125" s="26"/>
      <c r="L125" s="26"/>
      <c r="M125" s="46" t="e">
        <f t="shared" ref="M125:M165" si="37">IF(AND(I125&gt;=90,I126&lt;90),D125-0.5-(I125-90)*(-0.5/(I125-I126)),"")</f>
        <v>#DIV/0!</v>
      </c>
      <c r="N125" s="46" t="e">
        <f t="shared" ref="N125:N165" si="38">IF(AND(I125&gt;=84,I126&lt;84),D125-0.5-(I125-84)*(-0.5/(I125-I126)),"")</f>
        <v>#DIV/0!</v>
      </c>
      <c r="O125" s="46" t="e">
        <f t="shared" ref="O125:O165" si="39">IF(AND(I125&gt;=75,I126&lt;75),D125-0.5-(I125-75)*(-0.5/(I125-I126)),"")</f>
        <v>#DIV/0!</v>
      </c>
      <c r="P125" s="46" t="e">
        <f t="shared" ref="P125:P165" si="40">IF(AND(I125&gt;=50,I126&lt;50),D125-0.5-(I125-50)*(-0.5/(I125-I126)),"")</f>
        <v>#DIV/0!</v>
      </c>
      <c r="Q125" s="46" t="e">
        <f t="shared" ref="Q125:Q165" si="41">IF(AND(I125&gt;=40,I126&lt;40),D125-0.5-(I125-40)*(-0.5/(I125-I126)),"")</f>
        <v>#DIV/0!</v>
      </c>
      <c r="R125" s="46" t="e">
        <f t="shared" ref="R125:R165" si="42">IF(AND(I125&gt;=35,I126&lt;35),D125-0.5-(I125-35)*(-0.5/(I125-I126)),"")</f>
        <v>#DIV/0!</v>
      </c>
      <c r="S125" s="46" t="e">
        <f t="shared" ref="S125:S165" si="43">IF(AND(I125&gt;=25,I126&lt;25),D125-0.5-(I125-25)*(-0.5/(I125-I126)),"")</f>
        <v>#DIV/0!</v>
      </c>
      <c r="T125" s="46" t="e">
        <f t="shared" ref="T125:T165" si="44">IF(AND(I125&gt;=16,I126&lt;16),D125-0.5-(I125-16)*(-0.5/(I125-I126)),"")</f>
        <v>#DIV/0!</v>
      </c>
      <c r="U125" s="46" t="e">
        <f t="shared" ref="U125:U165" si="45"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8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si="36"/>
        <v>#DIV/0!</v>
      </c>
      <c r="J126" s="27"/>
      <c r="K126" s="26"/>
      <c r="L126" s="26"/>
      <c r="M126" s="46" t="e">
        <f t="shared" si="37"/>
        <v>#DIV/0!</v>
      </c>
      <c r="N126" s="46" t="e">
        <f t="shared" si="38"/>
        <v>#DIV/0!</v>
      </c>
      <c r="O126" s="46" t="e">
        <f t="shared" si="39"/>
        <v>#DIV/0!</v>
      </c>
      <c r="P126" s="46" t="e">
        <f t="shared" si="40"/>
        <v>#DIV/0!</v>
      </c>
      <c r="Q126" s="46" t="e">
        <f t="shared" si="41"/>
        <v>#DIV/0!</v>
      </c>
      <c r="R126" s="46" t="e">
        <f t="shared" si="42"/>
        <v>#DIV/0!</v>
      </c>
      <c r="S126" s="46" t="e">
        <f t="shared" si="43"/>
        <v>#DIV/0!</v>
      </c>
      <c r="T126" s="46" t="e">
        <f t="shared" si="44"/>
        <v>#DIV/0!</v>
      </c>
      <c r="U126" s="46" t="e">
        <f t="shared" si="45"/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 t="shared" si="34"/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 t="shared" ref="M166:U166" si="47">SUM(M125:M165)</f>
        <v>#DIV/0!</v>
      </c>
      <c r="N166" s="45" t="e">
        <f t="shared" si="47"/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 t="shared" ref="D170:D199" si="53"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 t="shared" si="53"/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si="53"/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85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 t="shared" ref="D205:D234" si="59"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 t="shared" si="59"/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si="59"/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-0.16282894736842105</v>
      </c>
      <c r="G208" s="39">
        <f t="shared" si="55"/>
        <v>0.28687808388157882</v>
      </c>
      <c r="H208" s="39">
        <f t="shared" si="56"/>
        <v>-1.0937226947985188</v>
      </c>
      <c r="I208" s="40">
        <f t="shared" si="57"/>
        <v>4.1698177739193527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-0.66282894736842102</v>
      </c>
      <c r="G209" s="39">
        <f t="shared" si="55"/>
        <v>0.9384508634868417</v>
      </c>
      <c r="H209" s="39">
        <f t="shared" si="56"/>
        <v>-3.1086184853001622</v>
      </c>
      <c r="I209" s="40">
        <f t="shared" si="57"/>
        <v>10.297298732556785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-1.049342105263158</v>
      </c>
      <c r="G210" s="39">
        <f t="shared" si="55"/>
        <v>1.1448910361842097</v>
      </c>
      <c r="H210" s="39">
        <f t="shared" si="56"/>
        <v>-3.2200060392680894</v>
      </c>
      <c r="I210" s="40">
        <f t="shared" si="57"/>
        <v>9.0562669854414963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-0.79934210526315785</v>
      </c>
      <c r="G211" s="39">
        <f t="shared" si="55"/>
        <v>0.63327508223684159</v>
      </c>
      <c r="H211" s="39">
        <f t="shared" si="56"/>
        <v>-1.4644486276726956</v>
      </c>
      <c r="I211" s="40">
        <f t="shared" si="57"/>
        <v>3.386537451493107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-0.74013157894736836</v>
      </c>
      <c r="G212" s="39">
        <f t="shared" si="55"/>
        <v>0.38903166118421012</v>
      </c>
      <c r="H212" s="39">
        <f t="shared" si="56"/>
        <v>-0.70511988589638053</v>
      </c>
      <c r="I212" s="40">
        <f t="shared" si="57"/>
        <v>1.2780297931871891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-0.56743421052631582</v>
      </c>
      <c r="G213" s="39">
        <f t="shared" si="55"/>
        <v>0.16999897203947348</v>
      </c>
      <c r="H213" s="39">
        <f t="shared" si="56"/>
        <v>-0.22312365080180876</v>
      </c>
      <c r="I213" s="40">
        <f t="shared" si="57"/>
        <v>0.29284979167737385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-0.34539473684210525</v>
      </c>
      <c r="G214" s="39">
        <f t="shared" si="55"/>
        <v>4.3431332236842007E-2</v>
      </c>
      <c r="H214" s="39">
        <f t="shared" si="56"/>
        <v>-3.5287957442434091E-2</v>
      </c>
      <c r="I214" s="40">
        <f t="shared" si="57"/>
        <v>2.8671465421977672E-2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-0.125</v>
      </c>
      <c r="G215" s="39">
        <f t="shared" si="55"/>
        <v>2.5699013157894591E-3</v>
      </c>
      <c r="H215" s="39">
        <f t="shared" si="56"/>
        <v>-8.0309416118420364E-4</v>
      </c>
      <c r="I215" s="40">
        <f t="shared" si="57"/>
        <v>2.5096692537006295E-4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-2.796052631578947E-2</v>
      </c>
      <c r="G216" s="39">
        <f t="shared" si="55"/>
        <v>2.3129111842105481E-4</v>
      </c>
      <c r="H216" s="39">
        <f t="shared" si="56"/>
        <v>4.3367084703947984E-5</v>
      </c>
      <c r="I216" s="40">
        <f t="shared" si="57"/>
        <v>8.1313283819902848E-6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-2.4671052631578948E-2</v>
      </c>
      <c r="G217" s="39">
        <f t="shared" si="55"/>
        <v>3.1095805921052709E-3</v>
      </c>
      <c r="H217" s="39">
        <f t="shared" si="56"/>
        <v>2.1378366570723767E-3</v>
      </c>
      <c r="I217" s="40">
        <f t="shared" si="57"/>
        <v>1.4697627017372609E-3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-6.4144736842105254E-2</v>
      </c>
      <c r="G218" s="39">
        <f t="shared" si="55"/>
        <v>2.7832031250000042E-2</v>
      </c>
      <c r="H218" s="39">
        <f t="shared" si="56"/>
        <v>3.3050537109375076E-2</v>
      </c>
      <c r="I218" s="40">
        <f t="shared" si="57"/>
        <v>3.924751281738293E-2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-3.6184210526315791E-2</v>
      </c>
      <c r="G219" s="39">
        <f t="shared" si="55"/>
        <v>3.7469161184210564E-2</v>
      </c>
      <c r="H219" s="39">
        <f t="shared" si="56"/>
        <v>6.3229209498355365E-2</v>
      </c>
      <c r="I219" s="40">
        <f t="shared" si="57"/>
        <v>0.10669929102847474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-2.9605263157894735E-2</v>
      </c>
      <c r="G220" s="39">
        <f t="shared" si="55"/>
        <v>6.2962582236842146E-2</v>
      </c>
      <c r="H220" s="39">
        <f t="shared" si="56"/>
        <v>0.13773064864309226</v>
      </c>
      <c r="I220" s="40">
        <f t="shared" si="57"/>
        <v>0.30128579390676441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-1.1513157894736841E-2</v>
      </c>
      <c r="G221" s="39">
        <f t="shared" si="55"/>
        <v>4.7517475328947394E-2</v>
      </c>
      <c r="H221" s="39">
        <f t="shared" si="56"/>
        <v>0.12770321494654616</v>
      </c>
      <c r="I221" s="40">
        <f t="shared" si="57"/>
        <v>0.34320239016884291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-8.2236842105263153E-3</v>
      </c>
      <c r="G222" s="39">
        <f t="shared" si="55"/>
        <v>6.6843133223684237E-2</v>
      </c>
      <c r="H222" s="39">
        <f t="shared" si="56"/>
        <v>0.21306248715049358</v>
      </c>
      <c r="I222" s="40">
        <f t="shared" si="57"/>
        <v>0.67913667779219844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-9.8684210526315784E-3</v>
      </c>
      <c r="G223" s="39">
        <f t="shared" si="55"/>
        <v>0.17891652960526325</v>
      </c>
      <c r="H223" s="39">
        <f t="shared" si="56"/>
        <v>0.6597547029194083</v>
      </c>
      <c r="I223" s="40">
        <f t="shared" si="57"/>
        <v>2.4328454670153192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-4.9342105263157892E-3</v>
      </c>
      <c r="G224" s="39">
        <f t="shared" si="55"/>
        <v>0.34608861019736853</v>
      </c>
      <c r="H224" s="39">
        <f t="shared" si="56"/>
        <v>1.449246055201481</v>
      </c>
      <c r="I224" s="40">
        <f t="shared" si="57"/>
        <v>6.0687178561562032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8.2236842105263153E-3</v>
      </c>
      <c r="G225" s="39">
        <f t="shared" si="55"/>
        <v>0.72278474506578971</v>
      </c>
      <c r="H225" s="39">
        <f t="shared" si="56"/>
        <v>3.3880534924958901</v>
      </c>
      <c r="I225" s="40">
        <f t="shared" si="57"/>
        <v>15.881500746074485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8.8815789473684209E-2</v>
      </c>
      <c r="G226" s="39">
        <f t="shared" si="55"/>
        <v>3.1867290296052642</v>
      </c>
      <c r="H226" s="39">
        <f t="shared" si="56"/>
        <v>16.531156841077312</v>
      </c>
      <c r="I226" s="40">
        <f t="shared" si="57"/>
        <v>85.755376113088573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3.2894736842105261E-2</v>
      </c>
      <c r="G227" s="39">
        <f t="shared" si="55"/>
        <v>0.85125411184210542</v>
      </c>
      <c r="H227" s="39">
        <f t="shared" si="56"/>
        <v>4.8415077611019752</v>
      </c>
      <c r="I227" s="40">
        <f t="shared" si="57"/>
        <v>27.536075391267484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1.1513157894736841E-2</v>
      </c>
      <c r="G228" s="39">
        <f t="shared" si="55"/>
        <v>0.25187602796052638</v>
      </c>
      <c r="H228" s="39">
        <f t="shared" si="56"/>
        <v>1.5584829230057573</v>
      </c>
      <c r="I228" s="40">
        <f t="shared" si="57"/>
        <v>9.6431130860981256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9.0460526315789463E-2</v>
      </c>
      <c r="G230" s="39">
        <f t="shared" si="55"/>
        <v>1.6993472450657898</v>
      </c>
      <c r="H230" s="39">
        <f t="shared" si="56"/>
        <v>12.214058323910367</v>
      </c>
      <c r="I230" s="40">
        <f t="shared" si="57"/>
        <v>87.788544203105772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21.6680887509903</v>
      </c>
      <c r="F235" s="62">
        <f>SUM(F204:F234)</f>
        <v>-4.4375000000000009</v>
      </c>
      <c r="G235" s="62">
        <f>SQRT(SUM(G204:G234))</f>
        <v>3.3303886390092829</v>
      </c>
      <c r="H235" s="62">
        <f>(SUM(H204:H234))/(($G$235)^3)</f>
        <v>0.84918689676194192</v>
      </c>
      <c r="I235" s="62">
        <f>(SUM(I204:I234))/(($G$235)^4)</f>
        <v>2.1548084764854729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84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 t="shared" ref="D240:D269" si="65"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 t="shared" si="65"/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si="65"/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83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42:C142"/>
    <mergeCell ref="B143:C143"/>
    <mergeCell ref="B144:C144"/>
    <mergeCell ref="B145:C145"/>
    <mergeCell ref="B146:C146"/>
    <mergeCell ref="B147:C147"/>
    <mergeCell ref="B158:C158"/>
    <mergeCell ref="B159:C159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50:C150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5:C35"/>
    <mergeCell ref="E35:F35"/>
    <mergeCell ref="H35:I35"/>
    <mergeCell ref="B36:C36"/>
    <mergeCell ref="E36:F36"/>
    <mergeCell ref="H36:I36"/>
    <mergeCell ref="B33:C33"/>
    <mergeCell ref="E33:F33"/>
    <mergeCell ref="H33:I33"/>
    <mergeCell ref="B34:C34"/>
    <mergeCell ref="E34:F34"/>
    <mergeCell ref="H34:I34"/>
    <mergeCell ref="B31:C31"/>
    <mergeCell ref="E31:F31"/>
    <mergeCell ref="H31:I31"/>
    <mergeCell ref="B32:C32"/>
    <mergeCell ref="E32:F32"/>
    <mergeCell ref="H32:I32"/>
    <mergeCell ref="B18:D18"/>
    <mergeCell ref="E18:G18"/>
    <mergeCell ref="H18:J18"/>
    <mergeCell ref="B30:C30"/>
    <mergeCell ref="E30:F30"/>
    <mergeCell ref="H30:I30"/>
    <mergeCell ref="B13:I13"/>
    <mergeCell ref="B14:D14"/>
    <mergeCell ref="F14:H14"/>
    <mergeCell ref="B15:D15"/>
    <mergeCell ref="F15:H15"/>
    <mergeCell ref="D16:E16"/>
    <mergeCell ref="F16:H16"/>
    <mergeCell ref="B9:I9"/>
    <mergeCell ref="B10:D10"/>
    <mergeCell ref="E10:I10"/>
    <mergeCell ref="B11:D11"/>
    <mergeCell ref="F11:H11"/>
    <mergeCell ref="B12:D12"/>
    <mergeCell ref="E12:I12"/>
    <mergeCell ref="B1:I1"/>
    <mergeCell ref="B3:C3"/>
    <mergeCell ref="D3:I3"/>
    <mergeCell ref="B4:C4"/>
    <mergeCell ref="D4:I4"/>
    <mergeCell ref="B5:C8"/>
    <mergeCell ref="D5:I8"/>
  </mergeCell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opLeftCell="A87" workbookViewId="0">
      <selection activeCell="E106" sqref="E106"/>
    </sheetView>
  </sheetViews>
  <sheetFormatPr baseColWidth="10" defaultColWidth="8.6640625" defaultRowHeight="12" x14ac:dyDescent="0"/>
  <cols>
    <col min="7" max="7" width="8.6640625" style="1"/>
    <col min="10" max="10" width="8.6640625" style="14"/>
    <col min="13" max="21" width="9.1640625" hidden="1" customWidth="1"/>
  </cols>
  <sheetData>
    <row r="1" spans="1:24" ht="15">
      <c r="A1" s="26"/>
      <c r="B1" s="94" t="s">
        <v>76</v>
      </c>
      <c r="C1" s="95"/>
      <c r="D1" s="95"/>
      <c r="E1" s="95"/>
      <c r="F1" s="95"/>
      <c r="G1" s="95"/>
      <c r="H1" s="95"/>
      <c r="I1" s="95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26"/>
      <c r="W1" s="26"/>
      <c r="X1" s="26"/>
    </row>
    <row r="2" spans="1:24">
      <c r="A2" s="26"/>
      <c r="B2" s="15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26"/>
      <c r="W2" s="26"/>
      <c r="X2" s="26"/>
    </row>
    <row r="3" spans="1:24">
      <c r="A3" s="26"/>
      <c r="B3" s="91" t="s">
        <v>24</v>
      </c>
      <c r="C3" s="92"/>
      <c r="D3" s="96" t="s">
        <v>78</v>
      </c>
      <c r="E3" s="96"/>
      <c r="F3" s="96"/>
      <c r="G3" s="96"/>
      <c r="H3" s="96"/>
      <c r="I3" s="9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6"/>
      <c r="W3" s="26"/>
      <c r="X3" s="26"/>
    </row>
    <row r="4" spans="1:24">
      <c r="A4" s="26"/>
      <c r="B4" s="91" t="s">
        <v>26</v>
      </c>
      <c r="C4" s="92"/>
      <c r="D4" s="97">
        <v>41507</v>
      </c>
      <c r="E4" s="93"/>
      <c r="F4" s="93"/>
      <c r="G4" s="93"/>
      <c r="H4" s="93"/>
      <c r="I4" s="9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6"/>
      <c r="W4" s="26"/>
      <c r="X4" s="26"/>
    </row>
    <row r="5" spans="1:24">
      <c r="A5" s="26"/>
      <c r="B5" s="98" t="s">
        <v>25</v>
      </c>
      <c r="C5" s="99"/>
      <c r="D5" s="100" t="s">
        <v>82</v>
      </c>
      <c r="E5" s="101"/>
      <c r="F5" s="101"/>
      <c r="G5" s="101"/>
      <c r="H5" s="101"/>
      <c r="I5" s="10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6"/>
      <c r="W5" s="26"/>
      <c r="X5" s="26"/>
    </row>
    <row r="6" spans="1:24">
      <c r="A6" s="26"/>
      <c r="B6" s="99"/>
      <c r="C6" s="99"/>
      <c r="D6" s="103"/>
      <c r="E6" s="104"/>
      <c r="F6" s="104"/>
      <c r="G6" s="104"/>
      <c r="H6" s="104"/>
      <c r="I6" s="10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6"/>
      <c r="W6" s="26"/>
      <c r="X6" s="26"/>
    </row>
    <row r="7" spans="1:24">
      <c r="A7" s="26"/>
      <c r="B7" s="99"/>
      <c r="C7" s="99"/>
      <c r="D7" s="103"/>
      <c r="E7" s="104"/>
      <c r="F7" s="104"/>
      <c r="G7" s="104"/>
      <c r="H7" s="104"/>
      <c r="I7" s="10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6"/>
      <c r="W7" s="26"/>
      <c r="X7" s="26"/>
    </row>
    <row r="8" spans="1:24">
      <c r="A8" s="26"/>
      <c r="B8" s="99"/>
      <c r="C8" s="99"/>
      <c r="D8" s="106"/>
      <c r="E8" s="107"/>
      <c r="F8" s="107"/>
      <c r="G8" s="107"/>
      <c r="H8" s="107"/>
      <c r="I8" s="10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6"/>
      <c r="W8" s="26"/>
      <c r="X8" s="26"/>
    </row>
    <row r="9" spans="1:24">
      <c r="A9" s="26"/>
      <c r="B9" s="90" t="s">
        <v>55</v>
      </c>
      <c r="C9" s="90"/>
      <c r="D9" s="90"/>
      <c r="E9" s="90"/>
      <c r="F9" s="90"/>
      <c r="G9" s="90"/>
      <c r="H9" s="90"/>
      <c r="I9" s="90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6"/>
      <c r="W9" s="26"/>
      <c r="X9" s="26"/>
    </row>
    <row r="10" spans="1:24">
      <c r="A10" s="26"/>
      <c r="B10" s="91" t="s">
        <v>28</v>
      </c>
      <c r="C10" s="92"/>
      <c r="D10" s="92"/>
      <c r="E10" s="93" t="s">
        <v>77</v>
      </c>
      <c r="F10" s="93"/>
      <c r="G10" s="93"/>
      <c r="H10" s="93"/>
      <c r="I10" s="9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6"/>
      <c r="W10" s="26"/>
      <c r="X10" s="26"/>
    </row>
    <row r="11" spans="1:24">
      <c r="A11" s="26"/>
      <c r="B11" s="91" t="s">
        <v>27</v>
      </c>
      <c r="C11" s="92"/>
      <c r="D11" s="92"/>
      <c r="E11" s="77"/>
      <c r="F11" s="91" t="s">
        <v>29</v>
      </c>
      <c r="G11" s="92"/>
      <c r="H11" s="92"/>
      <c r="I11" s="7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6"/>
      <c r="W11" s="26"/>
      <c r="X11" s="26"/>
    </row>
    <row r="12" spans="1:24">
      <c r="A12" s="26"/>
      <c r="B12" s="92" t="s">
        <v>30</v>
      </c>
      <c r="C12" s="92"/>
      <c r="D12" s="92"/>
      <c r="E12" s="93">
        <f>J122</f>
        <v>54</v>
      </c>
      <c r="F12" s="93"/>
      <c r="G12" s="93"/>
      <c r="H12" s="93"/>
      <c r="I12" s="9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6"/>
      <c r="W12" s="26"/>
      <c r="X12" s="26"/>
    </row>
    <row r="13" spans="1:24">
      <c r="A13" s="26"/>
      <c r="B13" s="113" t="s">
        <v>54</v>
      </c>
      <c r="C13" s="113"/>
      <c r="D13" s="113"/>
      <c r="E13" s="113"/>
      <c r="F13" s="113"/>
      <c r="G13" s="113"/>
      <c r="H13" s="113"/>
      <c r="I13" s="1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6"/>
      <c r="W13" s="26"/>
      <c r="X13" s="26"/>
    </row>
    <row r="14" spans="1:24">
      <c r="A14" s="26"/>
      <c r="B14" s="92" t="s">
        <v>31</v>
      </c>
      <c r="C14" s="92"/>
      <c r="D14" s="92"/>
      <c r="E14" s="77">
        <v>0</v>
      </c>
      <c r="F14" s="92" t="s">
        <v>34</v>
      </c>
      <c r="G14" s="92"/>
      <c r="H14" s="92"/>
      <c r="I14" s="7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6"/>
      <c r="W14" s="26"/>
      <c r="X14" s="26"/>
    </row>
    <row r="15" spans="1:24" ht="13">
      <c r="A15" s="26"/>
      <c r="B15" s="117" t="s">
        <v>33</v>
      </c>
      <c r="C15" s="92"/>
      <c r="D15" s="92"/>
      <c r="E15" s="77">
        <v>0</v>
      </c>
      <c r="F15" s="92" t="s">
        <v>35</v>
      </c>
      <c r="G15" s="92"/>
      <c r="H15" s="92"/>
      <c r="I15" s="7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6"/>
      <c r="W15" s="26"/>
      <c r="X15" s="26"/>
    </row>
    <row r="16" spans="1:24">
      <c r="A16" s="26"/>
      <c r="B16" s="78" t="s">
        <v>32</v>
      </c>
      <c r="C16" s="77"/>
      <c r="D16" s="118"/>
      <c r="E16" s="118"/>
      <c r="F16" s="92" t="s">
        <v>36</v>
      </c>
      <c r="G16" s="92"/>
      <c r="H16" s="92"/>
      <c r="I16" s="7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6"/>
      <c r="W16" s="26"/>
      <c r="X16" s="26"/>
    </row>
    <row r="17" spans="1:24">
      <c r="A17" s="26"/>
      <c r="B17" s="21"/>
      <c r="C17" s="21"/>
      <c r="D17" s="21"/>
      <c r="E17" s="21"/>
      <c r="F17" s="21"/>
      <c r="G17" s="21"/>
      <c r="H17" s="21"/>
      <c r="I17" s="21"/>
      <c r="J17" s="1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26"/>
      <c r="W17" s="26"/>
      <c r="X17" s="26"/>
    </row>
    <row r="18" spans="1:24">
      <c r="A18" s="26"/>
      <c r="B18" s="109" t="s">
        <v>58</v>
      </c>
      <c r="C18" s="110"/>
      <c r="D18" s="111"/>
      <c r="E18" s="90" t="s">
        <v>56</v>
      </c>
      <c r="F18" s="90"/>
      <c r="G18" s="112"/>
      <c r="H18" s="113" t="s">
        <v>57</v>
      </c>
      <c r="I18" s="114"/>
      <c r="J18" s="115"/>
      <c r="K18" s="26"/>
      <c r="L18" s="26"/>
      <c r="M18" s="26"/>
      <c r="N18" s="26"/>
      <c r="O18" s="26"/>
      <c r="P18" s="26"/>
      <c r="Q18" s="29"/>
      <c r="R18" s="29"/>
      <c r="S18" s="29"/>
      <c r="T18" s="29"/>
      <c r="U18" s="17"/>
      <c r="V18" s="26"/>
      <c r="W18" s="26"/>
      <c r="X18" s="26"/>
    </row>
    <row r="19" spans="1:24" ht="13">
      <c r="A19" s="26"/>
      <c r="B19" s="50"/>
      <c r="C19" s="52" t="s">
        <v>7</v>
      </c>
      <c r="D19" s="44" t="s">
        <v>1</v>
      </c>
      <c r="E19" s="50"/>
      <c r="F19" s="52" t="s">
        <v>7</v>
      </c>
      <c r="G19" s="44" t="s">
        <v>1</v>
      </c>
      <c r="H19" s="50"/>
      <c r="I19" s="52" t="s">
        <v>7</v>
      </c>
      <c r="J19" s="44" t="s">
        <v>1</v>
      </c>
      <c r="K19" s="26"/>
      <c r="L19" s="26"/>
      <c r="M19" s="26"/>
      <c r="N19" s="26"/>
      <c r="O19" s="26"/>
      <c r="P19" s="26"/>
      <c r="Q19" s="53"/>
      <c r="R19" s="53"/>
      <c r="S19" s="53"/>
      <c r="T19" s="53"/>
      <c r="U19" s="17"/>
      <c r="V19" s="26"/>
      <c r="W19" s="26"/>
      <c r="X19" s="26"/>
    </row>
    <row r="20" spans="1:24">
      <c r="A20" s="26"/>
      <c r="B20" s="51" t="s">
        <v>59</v>
      </c>
      <c r="C20" s="55" t="e">
        <f>U80</f>
        <v>#DIV/0!</v>
      </c>
      <c r="D20" s="58" t="e">
        <f>2^(-C20)</f>
        <v>#DIV/0!</v>
      </c>
      <c r="E20" s="51" t="s">
        <v>59</v>
      </c>
      <c r="F20" s="55">
        <f>U123</f>
        <v>-2.85</v>
      </c>
      <c r="G20" s="58">
        <f>2^(-F20)</f>
        <v>7.2100037008866424</v>
      </c>
      <c r="H20" s="51" t="s">
        <v>59</v>
      </c>
      <c r="I20" s="55" t="e">
        <f>U166</f>
        <v>#DIV/0!</v>
      </c>
      <c r="J20" s="79" t="e">
        <f>2^(-I20)</f>
        <v>#DIV/0!</v>
      </c>
      <c r="K20" s="26"/>
      <c r="L20" s="26"/>
      <c r="M20" s="26"/>
      <c r="N20" s="26"/>
      <c r="O20" s="26"/>
      <c r="P20" s="26"/>
      <c r="Q20" s="49"/>
      <c r="R20" s="49"/>
      <c r="S20" s="49"/>
      <c r="T20" s="49"/>
      <c r="U20" s="17"/>
      <c r="V20" s="26"/>
      <c r="W20" s="26"/>
      <c r="X20" s="26"/>
    </row>
    <row r="21" spans="1:24">
      <c r="A21" s="26"/>
      <c r="B21" s="51" t="s">
        <v>60</v>
      </c>
      <c r="C21" s="55" t="e">
        <f>T80</f>
        <v>#DIV/0!</v>
      </c>
      <c r="D21" s="58" t="e">
        <f t="shared" ref="D21:D29" si="0">2^(-C21)</f>
        <v>#DIV/0!</v>
      </c>
      <c r="E21" s="51" t="s">
        <v>60</v>
      </c>
      <c r="F21" s="55">
        <f>T123</f>
        <v>-3.4400000000000004</v>
      </c>
      <c r="G21" s="58">
        <f>2^(-F21)</f>
        <v>10.852834619581376</v>
      </c>
      <c r="H21" s="51" t="s">
        <v>60</v>
      </c>
      <c r="I21" s="55" t="e">
        <f>T166</f>
        <v>#DIV/0!</v>
      </c>
      <c r="J21" s="79" t="e">
        <f t="shared" ref="J21:J29" si="1">2^(-I21)</f>
        <v>#DIV/0!</v>
      </c>
      <c r="K21" s="26"/>
      <c r="L21" s="26"/>
      <c r="M21" s="26"/>
      <c r="N21" s="26"/>
      <c r="O21" s="26"/>
      <c r="P21" s="26"/>
      <c r="Q21" s="49"/>
      <c r="R21" s="49"/>
      <c r="S21" s="49"/>
      <c r="T21" s="49"/>
      <c r="U21" s="17"/>
      <c r="V21" s="26"/>
      <c r="W21" s="26"/>
      <c r="X21" s="26"/>
    </row>
    <row r="22" spans="1:24">
      <c r="A22" s="26"/>
      <c r="B22" s="51" t="s">
        <v>61</v>
      </c>
      <c r="C22" s="55" t="e">
        <f>S80</f>
        <v>#DIV/0!</v>
      </c>
      <c r="D22" s="58" t="e">
        <f t="shared" si="0"/>
        <v>#DIV/0!</v>
      </c>
      <c r="E22" s="51" t="s">
        <v>61</v>
      </c>
      <c r="F22" s="55">
        <f>S123</f>
        <v>-4.0625</v>
      </c>
      <c r="G22" s="58">
        <f t="shared" ref="G22:G29" si="2">2^(-F22)</f>
        <v>16.70838051883862</v>
      </c>
      <c r="H22" s="51" t="s">
        <v>61</v>
      </c>
      <c r="I22" s="55" t="e">
        <f>S166</f>
        <v>#DIV/0!</v>
      </c>
      <c r="J22" s="79" t="e">
        <f t="shared" si="1"/>
        <v>#DIV/0!</v>
      </c>
      <c r="K22" s="26"/>
      <c r="L22" s="26"/>
      <c r="M22" s="26"/>
      <c r="N22" s="26"/>
      <c r="O22" s="26"/>
      <c r="P22" s="26"/>
      <c r="Q22" s="49"/>
      <c r="R22" s="49"/>
      <c r="S22" s="49"/>
      <c r="T22" s="49"/>
      <c r="U22" s="17"/>
      <c r="V22" s="26"/>
      <c r="W22" s="26"/>
      <c r="X22" s="26"/>
    </row>
    <row r="23" spans="1:24">
      <c r="A23" s="26"/>
      <c r="B23" s="51" t="s">
        <v>75</v>
      </c>
      <c r="C23" s="55" t="e">
        <f>R80</f>
        <v>#DIV/0!</v>
      </c>
      <c r="D23" s="58" t="e">
        <f t="shared" si="0"/>
        <v>#DIV/0!</v>
      </c>
      <c r="E23" s="51" t="s">
        <v>75</v>
      </c>
      <c r="F23" s="55">
        <f>R123</f>
        <v>-4.6187500000000004</v>
      </c>
      <c r="G23" s="58">
        <f t="shared" si="2"/>
        <v>24.568706513921331</v>
      </c>
      <c r="H23" s="51" t="s">
        <v>75</v>
      </c>
      <c r="I23" s="55" t="e">
        <f>R166</f>
        <v>#DIV/0!</v>
      </c>
      <c r="J23" s="79" t="e">
        <f t="shared" si="1"/>
        <v>#DIV/0!</v>
      </c>
      <c r="K23" s="26"/>
      <c r="L23" s="26"/>
      <c r="M23" s="26"/>
      <c r="N23" s="26"/>
      <c r="O23" s="26"/>
      <c r="P23" s="26"/>
      <c r="Q23" s="49"/>
      <c r="R23" s="49"/>
      <c r="S23" s="49"/>
      <c r="T23" s="49"/>
      <c r="U23" s="17"/>
      <c r="V23" s="26"/>
      <c r="W23" s="26"/>
      <c r="X23" s="26"/>
    </row>
    <row r="24" spans="1:24">
      <c r="A24" s="26"/>
      <c r="B24" s="51" t="s">
        <v>62</v>
      </c>
      <c r="C24" s="56" t="e">
        <f>Q80</f>
        <v>#DIV/0!</v>
      </c>
      <c r="D24" s="58" t="e">
        <f t="shared" si="0"/>
        <v>#DIV/0!</v>
      </c>
      <c r="E24" s="51" t="s">
        <v>62</v>
      </c>
      <c r="F24" s="55">
        <f>Q123</f>
        <v>-4.7875000000000005</v>
      </c>
      <c r="G24" s="58">
        <f t="shared" si="2"/>
        <v>27.61729279127163</v>
      </c>
      <c r="H24" s="51" t="s">
        <v>62</v>
      </c>
      <c r="I24" s="55" t="e">
        <f>Q166</f>
        <v>#DIV/0!</v>
      </c>
      <c r="J24" s="79" t="e">
        <f t="shared" si="1"/>
        <v>#DIV/0!</v>
      </c>
      <c r="K24" s="26"/>
      <c r="L24" s="26"/>
      <c r="M24" s="26"/>
      <c r="N24" s="26"/>
      <c r="O24" s="26"/>
      <c r="P24" s="26"/>
      <c r="Q24" s="49"/>
      <c r="R24" s="49"/>
      <c r="S24" s="49"/>
      <c r="T24" s="49"/>
      <c r="U24" s="17"/>
      <c r="V24" s="26"/>
      <c r="W24" s="26"/>
      <c r="X24" s="26"/>
    </row>
    <row r="25" spans="1:24">
      <c r="A25" s="26"/>
      <c r="B25" s="51" t="s">
        <v>63</v>
      </c>
      <c r="C25" s="55" t="e">
        <f>P80</f>
        <v>#DIV/0!</v>
      </c>
      <c r="D25" s="58" t="e">
        <f t="shared" si="0"/>
        <v>#DIV/0!</v>
      </c>
      <c r="E25" s="51" t="s">
        <v>63</v>
      </c>
      <c r="F25" s="55">
        <f>P123</f>
        <v>-5.0833333333333339</v>
      </c>
      <c r="G25" s="58">
        <f t="shared" si="2"/>
        <v>33.902819019497457</v>
      </c>
      <c r="H25" s="51" t="s">
        <v>63</v>
      </c>
      <c r="I25" s="55" t="e">
        <f>P166</f>
        <v>#DIV/0!</v>
      </c>
      <c r="J25" s="79" t="e">
        <f t="shared" si="1"/>
        <v>#DIV/0!</v>
      </c>
      <c r="K25" s="26"/>
      <c r="L25" s="26"/>
      <c r="M25" s="26"/>
      <c r="N25" s="26"/>
      <c r="O25" s="26"/>
      <c r="P25" s="26"/>
      <c r="Q25" s="49"/>
      <c r="R25" s="49"/>
      <c r="S25" s="49"/>
      <c r="T25" s="49"/>
      <c r="U25" s="17"/>
      <c r="V25" s="26"/>
      <c r="W25" s="26"/>
      <c r="X25" s="26"/>
    </row>
    <row r="26" spans="1:24">
      <c r="A26" s="26"/>
      <c r="B26" s="51" t="s">
        <v>64</v>
      </c>
      <c r="C26" s="55" t="e">
        <f>O80</f>
        <v>#DIV/0!</v>
      </c>
      <c r="D26" s="58" t="e">
        <f t="shared" si="0"/>
        <v>#DIV/0!</v>
      </c>
      <c r="E26" s="51" t="s">
        <v>64</v>
      </c>
      <c r="F26" s="55">
        <f>O123</f>
        <v>-5.7500000000000009</v>
      </c>
      <c r="G26" s="58">
        <f t="shared" si="2"/>
        <v>53.817370576237757</v>
      </c>
      <c r="H26" s="51" t="s">
        <v>64</v>
      </c>
      <c r="I26" s="55" t="e">
        <f>O166</f>
        <v>#DIV/0!</v>
      </c>
      <c r="J26" s="79" t="e">
        <f t="shared" si="1"/>
        <v>#DIV/0!</v>
      </c>
      <c r="K26" s="26"/>
      <c r="L26" s="26"/>
      <c r="M26" s="26"/>
      <c r="N26" s="26"/>
      <c r="O26" s="26"/>
      <c r="P26" s="26"/>
      <c r="Q26" s="49"/>
      <c r="R26" s="49"/>
      <c r="S26" s="49"/>
      <c r="T26" s="49"/>
      <c r="U26" s="17"/>
      <c r="V26" s="26"/>
      <c r="W26" s="26"/>
      <c r="X26" s="26"/>
    </row>
    <row r="27" spans="1:24">
      <c r="A27" s="26"/>
      <c r="B27" s="51" t="s">
        <v>65</v>
      </c>
      <c r="C27" s="55" t="e">
        <f>N80</f>
        <v>#DIV/0!</v>
      </c>
      <c r="D27" s="58" t="e">
        <f t="shared" si="0"/>
        <v>#DIV/0!</v>
      </c>
      <c r="E27" s="51" t="s">
        <v>65</v>
      </c>
      <c r="F27" s="55">
        <f>N123</f>
        <v>-6.2266666666666683</v>
      </c>
      <c r="G27" s="58">
        <f t="shared" si="2"/>
        <v>74.888208205191347</v>
      </c>
      <c r="H27" s="51" t="s">
        <v>65</v>
      </c>
      <c r="I27" s="55" t="e">
        <f>N166</f>
        <v>#DIV/0!</v>
      </c>
      <c r="J27" s="79" t="e">
        <f t="shared" si="1"/>
        <v>#DIV/0!</v>
      </c>
      <c r="K27" s="26"/>
      <c r="L27" s="26"/>
      <c r="M27" s="26"/>
      <c r="N27" s="26"/>
      <c r="O27" s="26"/>
      <c r="P27" s="26"/>
      <c r="Q27" s="49"/>
      <c r="R27" s="49"/>
      <c r="S27" s="49"/>
      <c r="T27" s="49"/>
      <c r="U27" s="17"/>
      <c r="V27" s="26"/>
      <c r="W27" s="26"/>
      <c r="X27" s="26"/>
    </row>
    <row r="28" spans="1:24">
      <c r="A28" s="26"/>
      <c r="B28" s="51" t="s">
        <v>66</v>
      </c>
      <c r="C28" s="55" t="e">
        <f>M80</f>
        <v>#DIV/0!</v>
      </c>
      <c r="D28" s="58" t="e">
        <f t="shared" si="0"/>
        <v>#DIV/0!</v>
      </c>
      <c r="E28" s="51" t="s">
        <v>66</v>
      </c>
      <c r="F28" s="55">
        <f>M123</f>
        <v>-6.9000000000000012</v>
      </c>
      <c r="G28" s="58">
        <f t="shared" si="2"/>
        <v>119.42822291671142</v>
      </c>
      <c r="H28" s="51" t="s">
        <v>66</v>
      </c>
      <c r="I28" s="55" t="e">
        <f>M166</f>
        <v>#DIV/0!</v>
      </c>
      <c r="J28" s="79" t="e">
        <f t="shared" si="1"/>
        <v>#DIV/0!</v>
      </c>
      <c r="K28" s="26"/>
      <c r="L28" s="26"/>
      <c r="M28" s="26"/>
      <c r="N28" s="26"/>
      <c r="O28" s="26"/>
      <c r="P28" s="26"/>
      <c r="Q28" s="49"/>
      <c r="R28" s="49"/>
      <c r="S28" s="49"/>
      <c r="T28" s="49"/>
      <c r="U28" s="17"/>
      <c r="V28" s="26"/>
      <c r="W28" s="26"/>
      <c r="X28" s="26"/>
    </row>
    <row r="29" spans="1:24">
      <c r="A29" s="26"/>
      <c r="B29" s="51" t="s">
        <v>74</v>
      </c>
      <c r="C29" s="69" t="e">
        <f>F200</f>
        <v>#DIV/0!</v>
      </c>
      <c r="D29" s="58" t="e">
        <f t="shared" si="0"/>
        <v>#DIV/0!</v>
      </c>
      <c r="E29" s="51" t="s">
        <v>74</v>
      </c>
      <c r="F29" s="69">
        <f>F235</f>
        <v>-4.7962962962962958</v>
      </c>
      <c r="G29" s="58">
        <f t="shared" si="2"/>
        <v>27.78619334069591</v>
      </c>
      <c r="H29" s="51" t="s">
        <v>74</v>
      </c>
      <c r="I29" s="69" t="e">
        <f>F270</f>
        <v>#DIV/0!</v>
      </c>
      <c r="J29" s="79" t="e">
        <f t="shared" si="1"/>
        <v>#DIV/0!</v>
      </c>
      <c r="K29" s="26"/>
      <c r="L29" s="26"/>
      <c r="M29" s="26"/>
      <c r="N29" s="26"/>
      <c r="O29" s="26"/>
      <c r="P29" s="26"/>
      <c r="Q29" s="49"/>
      <c r="R29" s="49"/>
      <c r="S29" s="49"/>
      <c r="T29" s="49"/>
      <c r="U29" s="17"/>
      <c r="V29" s="26"/>
      <c r="W29" s="26"/>
      <c r="X29" s="26"/>
    </row>
    <row r="30" spans="1:24">
      <c r="A30" s="26"/>
      <c r="B30" s="116" t="s">
        <v>67</v>
      </c>
      <c r="C30" s="112"/>
      <c r="D30" s="57" t="e">
        <f>G200</f>
        <v>#DIV/0!</v>
      </c>
      <c r="E30" s="116" t="s">
        <v>67</v>
      </c>
      <c r="F30" s="112"/>
      <c r="G30" s="57">
        <f>G235</f>
        <v>1.7434228745820426</v>
      </c>
      <c r="H30" s="116" t="s">
        <v>67</v>
      </c>
      <c r="I30" s="112"/>
      <c r="J30" s="70" t="e">
        <f>G270</f>
        <v>#DIV/0!</v>
      </c>
      <c r="K30" s="26"/>
      <c r="L30" s="26"/>
      <c r="M30" s="26"/>
      <c r="N30" s="26"/>
      <c r="O30" s="26"/>
      <c r="P30" s="26"/>
      <c r="Q30" s="49"/>
      <c r="R30" s="49"/>
      <c r="S30" s="49"/>
      <c r="T30" s="49"/>
      <c r="U30" s="17"/>
      <c r="V30" s="26"/>
      <c r="W30" s="26"/>
      <c r="X30" s="26"/>
    </row>
    <row r="31" spans="1:24">
      <c r="A31" s="26"/>
      <c r="B31" s="116" t="s">
        <v>68</v>
      </c>
      <c r="C31" s="112"/>
      <c r="D31" s="57" t="e">
        <f>H200</f>
        <v>#DIV/0!</v>
      </c>
      <c r="E31" s="116" t="s">
        <v>68</v>
      </c>
      <c r="F31" s="112"/>
      <c r="G31" s="57">
        <f>H235</f>
        <v>1.0813242013699607</v>
      </c>
      <c r="H31" s="116" t="s">
        <v>68</v>
      </c>
      <c r="I31" s="112"/>
      <c r="J31" s="57" t="e">
        <f>H270</f>
        <v>#DIV/0!</v>
      </c>
      <c r="K31" s="26"/>
      <c r="L31" s="26"/>
      <c r="M31" s="26"/>
      <c r="N31" s="26"/>
      <c r="O31" s="26"/>
      <c r="P31" s="26"/>
      <c r="Q31" s="49"/>
      <c r="R31" s="49"/>
      <c r="S31" s="49"/>
      <c r="T31" s="49"/>
      <c r="U31" s="17"/>
      <c r="V31" s="26"/>
      <c r="W31" s="26"/>
      <c r="X31" s="26"/>
    </row>
    <row r="32" spans="1:24">
      <c r="A32" s="26"/>
      <c r="B32" s="116" t="s">
        <v>69</v>
      </c>
      <c r="C32" s="112"/>
      <c r="D32" s="57" t="e">
        <f>I200</f>
        <v>#DIV/0!</v>
      </c>
      <c r="E32" s="116" t="s">
        <v>69</v>
      </c>
      <c r="F32" s="112"/>
      <c r="G32" s="57">
        <f>I235</f>
        <v>4.6623567405651434</v>
      </c>
      <c r="H32" s="116" t="s">
        <v>69</v>
      </c>
      <c r="I32" s="112"/>
      <c r="J32" s="57" t="e">
        <f>I270</f>
        <v>#DIV/0!</v>
      </c>
      <c r="K32" s="26"/>
      <c r="L32" s="26"/>
      <c r="M32" s="26"/>
      <c r="N32" s="26"/>
      <c r="O32" s="26"/>
      <c r="P32" s="26"/>
      <c r="Q32" s="49"/>
      <c r="R32" s="49"/>
      <c r="S32" s="49"/>
      <c r="T32" s="49"/>
      <c r="U32" s="17"/>
      <c r="V32" s="26"/>
      <c r="W32" s="26"/>
      <c r="X32" s="26"/>
    </row>
    <row r="33" spans="1:24">
      <c r="A33" s="26"/>
      <c r="B33" s="91" t="s">
        <v>70</v>
      </c>
      <c r="C33" s="119"/>
      <c r="D33" s="71" t="e">
        <f>SUM(H39:H57)</f>
        <v>#DIV/0!</v>
      </c>
      <c r="E33" s="91" t="s">
        <v>70</v>
      </c>
      <c r="F33" s="119"/>
      <c r="G33" s="71">
        <f>SUM(H82:H100)</f>
        <v>94.444444444444443</v>
      </c>
      <c r="H33" s="91" t="s">
        <v>70</v>
      </c>
      <c r="I33" s="119"/>
      <c r="J33" s="71" t="e">
        <f>SUM(H125:H143)</f>
        <v>#DIV/0!</v>
      </c>
      <c r="K33" s="26"/>
      <c r="L33" s="26"/>
      <c r="M33" s="26"/>
      <c r="N33" s="26"/>
      <c r="O33" s="26"/>
      <c r="P33" s="26"/>
      <c r="Q33" s="54"/>
      <c r="R33" s="54"/>
      <c r="S33" s="54"/>
      <c r="T33" s="54"/>
      <c r="U33" s="17"/>
      <c r="V33" s="26"/>
      <c r="W33" s="26"/>
      <c r="X33" s="26"/>
    </row>
    <row r="34" spans="1:24">
      <c r="A34" s="26"/>
      <c r="B34" s="91" t="s">
        <v>71</v>
      </c>
      <c r="C34" s="119"/>
      <c r="D34" s="72" t="e">
        <f>SUM(H58:H67)</f>
        <v>#DIV/0!</v>
      </c>
      <c r="E34" s="91" t="s">
        <v>71</v>
      </c>
      <c r="F34" s="119"/>
      <c r="G34" s="72">
        <f>SUM(H101:H110)</f>
        <v>5.5555555555555554</v>
      </c>
      <c r="H34" s="91" t="s">
        <v>71</v>
      </c>
      <c r="I34" s="119"/>
      <c r="J34" s="72" t="e">
        <f>SUM(H144:H153)</f>
        <v>#DIV/0!</v>
      </c>
      <c r="K34" s="26"/>
      <c r="L34" s="26"/>
      <c r="M34" s="26"/>
      <c r="N34" s="26"/>
      <c r="O34" s="26"/>
      <c r="P34" s="26"/>
      <c r="Q34" s="47"/>
      <c r="R34" s="47"/>
      <c r="S34" s="47"/>
      <c r="T34" s="47"/>
      <c r="U34" s="17"/>
      <c r="V34" s="26"/>
      <c r="W34" s="26"/>
      <c r="X34" s="26"/>
    </row>
    <row r="35" spans="1:24">
      <c r="A35" s="26"/>
      <c r="B35" s="91" t="s">
        <v>72</v>
      </c>
      <c r="C35" s="119"/>
      <c r="D35" s="72" t="e">
        <f>SUM(H68:H75)/100</f>
        <v>#DIV/0!</v>
      </c>
      <c r="E35" s="91" t="s">
        <v>72</v>
      </c>
      <c r="F35" s="119"/>
      <c r="G35" s="72">
        <f>SUM(H112:H119)/100</f>
        <v>0</v>
      </c>
      <c r="H35" s="91" t="s">
        <v>72</v>
      </c>
      <c r="I35" s="119"/>
      <c r="J35" s="72" t="e">
        <f>SUM(H154:H161)/100</f>
        <v>#DIV/0!</v>
      </c>
      <c r="K35" s="26"/>
      <c r="L35" s="26"/>
      <c r="M35" s="26"/>
      <c r="N35" s="26"/>
      <c r="O35" s="26"/>
      <c r="P35" s="26"/>
      <c r="Q35" s="47"/>
      <c r="R35" s="47"/>
      <c r="S35" s="47"/>
      <c r="T35" s="47"/>
      <c r="U35" s="17"/>
      <c r="V35" s="26"/>
      <c r="W35" s="26"/>
      <c r="X35" s="26"/>
    </row>
    <row r="36" spans="1:24">
      <c r="A36" s="26"/>
      <c r="B36" s="91" t="s">
        <v>73</v>
      </c>
      <c r="C36" s="119"/>
      <c r="D36" s="72" t="e">
        <f>SUM(H76:H79)/100</f>
        <v>#DIV/0!</v>
      </c>
      <c r="E36" s="91" t="s">
        <v>73</v>
      </c>
      <c r="F36" s="119"/>
      <c r="G36" s="72">
        <f>SUM(H119:H122)/100</f>
        <v>0</v>
      </c>
      <c r="H36" s="91" t="s">
        <v>73</v>
      </c>
      <c r="I36" s="119"/>
      <c r="J36" s="72" t="e">
        <f>SUM(H162:H165)/100</f>
        <v>#DIV/0!</v>
      </c>
      <c r="K36" s="26"/>
      <c r="L36" s="26"/>
      <c r="M36" s="26"/>
      <c r="N36" s="26"/>
      <c r="O36" s="26"/>
      <c r="P36" s="26"/>
      <c r="Q36" s="47"/>
      <c r="R36" s="47"/>
      <c r="S36" s="47"/>
      <c r="T36" s="47"/>
      <c r="U36" s="17"/>
      <c r="V36" s="26"/>
      <c r="W36" s="26"/>
      <c r="X36" s="26"/>
    </row>
    <row r="37" spans="1:24">
      <c r="A37" s="26"/>
      <c r="B37" s="21"/>
      <c r="C37" s="21"/>
      <c r="D37" s="21"/>
      <c r="E37" s="21"/>
      <c r="F37" s="21"/>
      <c r="G37" s="21"/>
      <c r="H37" s="21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6"/>
      <c r="W37" s="26"/>
      <c r="X37" s="26"/>
    </row>
    <row r="38" spans="1:24" ht="13">
      <c r="A38" s="26"/>
      <c r="B38" s="109" t="s">
        <v>23</v>
      </c>
      <c r="C38" s="120"/>
      <c r="D38" s="23" t="s">
        <v>53</v>
      </c>
      <c r="E38" s="22" t="s">
        <v>0</v>
      </c>
      <c r="F38" s="22" t="s">
        <v>1</v>
      </c>
      <c r="G38" s="22" t="s">
        <v>2</v>
      </c>
      <c r="H38" s="22" t="s">
        <v>3</v>
      </c>
      <c r="I38" s="22" t="s">
        <v>4</v>
      </c>
      <c r="J38" s="17"/>
      <c r="K38" s="26"/>
      <c r="L38" s="26"/>
      <c r="M38" s="17"/>
      <c r="N38" s="17"/>
      <c r="O38" s="17"/>
      <c r="P38" s="17"/>
      <c r="Q38" s="17"/>
      <c r="R38" s="17"/>
      <c r="S38" s="17"/>
      <c r="T38" s="17"/>
      <c r="U38" s="17"/>
      <c r="V38" s="26"/>
      <c r="W38" s="26"/>
      <c r="X38" s="26"/>
    </row>
    <row r="39" spans="1:24">
      <c r="A39" s="26"/>
      <c r="B39" s="121" t="s">
        <v>37</v>
      </c>
      <c r="C39" s="112"/>
      <c r="D39" s="18">
        <v>-10</v>
      </c>
      <c r="E39" s="7">
        <v>0</v>
      </c>
      <c r="F39" s="11">
        <f t="shared" ref="F39:F79" si="3">2^(-D39)</f>
        <v>1024</v>
      </c>
      <c r="G39" s="8" t="e">
        <f t="shared" ref="G39:G79" si="4">H39/100</f>
        <v>#DIV/0!</v>
      </c>
      <c r="H39" s="8" t="e">
        <f t="shared" ref="H39:H79" si="5">(H82+H125)/2</f>
        <v>#DIV/0!</v>
      </c>
      <c r="I39" s="8" t="e">
        <f>I40+H39</f>
        <v>#DIV/0!</v>
      </c>
      <c r="J39" s="27"/>
      <c r="K39" s="26"/>
      <c r="L39" s="26"/>
      <c r="M39" s="46" t="e">
        <f>IF(AND(I39&gt;=90,I40&lt;90),D39-0.5-(I39-90)*(-0.5/(I39-I40)),"")</f>
        <v>#DIV/0!</v>
      </c>
      <c r="N39" s="46" t="e">
        <f>IF(AND(I39&gt;=84,I40&lt;84),D39-0.5-(I39-84)*(-0.5/(I39-I40)),"")</f>
        <v>#DIV/0!</v>
      </c>
      <c r="O39" s="46" t="e">
        <f>IF(AND(I39&gt;=75,I40&lt;75),D39-0.5-(I39-75)*(-0.5/(I39-I40)),"")</f>
        <v>#DIV/0!</v>
      </c>
      <c r="P39" s="46" t="e">
        <f>IF(AND(I39&gt;=50,I40&lt;50),D39-0.5-(I39-50)*(-0.5/(I39-I40)),"")</f>
        <v>#DIV/0!</v>
      </c>
      <c r="Q39" s="46" t="e">
        <f>IF(AND(I39&gt;=40,I40&lt;40),D39-0.5-(I39-40)*(-0.5/(I39-I40)),"")</f>
        <v>#DIV/0!</v>
      </c>
      <c r="R39" s="46" t="e">
        <f>IF(AND(I39&gt;=35,I40&lt;35),D39-0.5-(I39-35)*(-0.5/(I39-I40)),"")</f>
        <v>#DIV/0!</v>
      </c>
      <c r="S39" s="46" t="e">
        <f>IF(AND(I39&gt;=25,I40&lt;25),D39-0.5-(I39-25)*(-0.5/(I39-I40)),"")</f>
        <v>#DIV/0!</v>
      </c>
      <c r="T39" s="46" t="e">
        <f>IF(AND(I39&gt;=16,I40&lt;16),D39-0.5-(I39-16)*(-0.5/(I39-I40)),"")</f>
        <v>#DIV/0!</v>
      </c>
      <c r="U39" s="46" t="e">
        <f>IF(AND(I39&gt;=10,I40&lt;10),D39-0.5-(I39-10)*(-0.5/(I39-I40)),"")</f>
        <v>#DIV/0!</v>
      </c>
      <c r="V39" s="26"/>
      <c r="W39" s="26"/>
      <c r="X39" s="26"/>
    </row>
    <row r="40" spans="1:24">
      <c r="A40" s="26"/>
      <c r="B40" s="121" t="s">
        <v>42</v>
      </c>
      <c r="C40" s="112"/>
      <c r="D40" s="19">
        <v>-9.5</v>
      </c>
      <c r="E40" s="7">
        <v>0</v>
      </c>
      <c r="F40" s="3">
        <f t="shared" si="3"/>
        <v>724.0773439350246</v>
      </c>
      <c r="G40" s="8" t="e">
        <f t="shared" si="4"/>
        <v>#DIV/0!</v>
      </c>
      <c r="H40" s="8" t="e">
        <f>(H83+H126)/2</f>
        <v>#DIV/0!</v>
      </c>
      <c r="I40" s="8" t="e">
        <f t="shared" ref="I40:I79" si="6">I41+H40</f>
        <v>#DIV/0!</v>
      </c>
      <c r="J40" s="27"/>
      <c r="K40" s="26"/>
      <c r="L40" s="26"/>
      <c r="M40" s="46" t="e">
        <f t="shared" ref="M40:M79" si="7">IF(AND(I40&gt;=90,I41&lt;90),D40-0.5-(I40-90)*(-0.5/(I40-I41)),"")</f>
        <v>#DIV/0!</v>
      </c>
      <c r="N40" s="46" t="e">
        <f t="shared" ref="N40:N79" si="8">IF(AND(I40&gt;=84,I41&lt;84),D40-0.5-(I40-84)*(-0.5/(I40-I41)),"")</f>
        <v>#DIV/0!</v>
      </c>
      <c r="O40" s="46" t="e">
        <f t="shared" ref="O40:O79" si="9">IF(AND(I40&gt;=75,I41&lt;75),D40-0.5-(I40-75)*(-0.5/(I40-I41)),"")</f>
        <v>#DIV/0!</v>
      </c>
      <c r="P40" s="46" t="e">
        <f t="shared" ref="P40:P79" si="10">IF(AND(I40&gt;=50,I41&lt;50),D40-0.5-(I40-50)*(-0.5/(I40-I41)),"")</f>
        <v>#DIV/0!</v>
      </c>
      <c r="Q40" s="46" t="e">
        <f t="shared" ref="Q40:Q79" si="11">IF(AND(I40&gt;=40,I41&lt;40),D40-0.5-(I40-40)*(-0.5/(I40-I41)),"")</f>
        <v>#DIV/0!</v>
      </c>
      <c r="R40" s="46" t="e">
        <f t="shared" ref="R40:R79" si="12">IF(AND(I40&gt;=35,I41&lt;35),D40-0.5-(I40-35)*(-0.5/(I40-I41)),"")</f>
        <v>#DIV/0!</v>
      </c>
      <c r="S40" s="46" t="e">
        <f t="shared" ref="S40:S79" si="13">IF(AND(I40&gt;=25,I41&lt;25),D40-0.5-(I40-25)*(-0.5/(I40-I41)),"")</f>
        <v>#DIV/0!</v>
      </c>
      <c r="T40" s="46" t="e">
        <f t="shared" ref="T40:T79" si="14">IF(AND(I40&gt;=16,I41&lt;16),D40-0.5-(I40-16)*(-0.5/(I40-I41)),"")</f>
        <v>#DIV/0!</v>
      </c>
      <c r="U40" s="46" t="e">
        <f t="shared" ref="U40:U79" si="15">IF(AND(I40&gt;=10,I41&lt;10),D40-0.5-(I40-10)*(-0.5/(I40-I41)),"")</f>
        <v>#DIV/0!</v>
      </c>
      <c r="V40" s="26"/>
      <c r="W40" s="26"/>
      <c r="X40" s="26"/>
    </row>
    <row r="41" spans="1:24">
      <c r="A41" s="26"/>
      <c r="B41" s="121" t="s">
        <v>42</v>
      </c>
      <c r="C41" s="112"/>
      <c r="D41" s="20">
        <v>-9</v>
      </c>
      <c r="E41" s="7">
        <v>0</v>
      </c>
      <c r="F41" s="11">
        <f t="shared" si="3"/>
        <v>512</v>
      </c>
      <c r="G41" s="8" t="e">
        <f t="shared" si="4"/>
        <v>#DIV/0!</v>
      </c>
      <c r="H41" s="8" t="e">
        <f>(H84+H127)/2</f>
        <v>#DIV/0!</v>
      </c>
      <c r="I41" s="8" t="e">
        <f t="shared" si="6"/>
        <v>#DIV/0!</v>
      </c>
      <c r="J41" s="27"/>
      <c r="K41" s="26"/>
      <c r="L41" s="26"/>
      <c r="M41" s="46" t="e">
        <f t="shared" si="7"/>
        <v>#DIV/0!</v>
      </c>
      <c r="N41" s="46" t="e">
        <f t="shared" si="8"/>
        <v>#DIV/0!</v>
      </c>
      <c r="O41" s="46" t="e">
        <f t="shared" si="9"/>
        <v>#DIV/0!</v>
      </c>
      <c r="P41" s="46" t="e">
        <f t="shared" si="10"/>
        <v>#DIV/0!</v>
      </c>
      <c r="Q41" s="46" t="e">
        <f t="shared" si="11"/>
        <v>#DIV/0!</v>
      </c>
      <c r="R41" s="46" t="e">
        <f t="shared" si="12"/>
        <v>#DIV/0!</v>
      </c>
      <c r="S41" s="46" t="e">
        <f t="shared" si="13"/>
        <v>#DIV/0!</v>
      </c>
      <c r="T41" s="46" t="e">
        <f t="shared" si="14"/>
        <v>#DIV/0!</v>
      </c>
      <c r="U41" s="46" t="e">
        <f t="shared" si="15"/>
        <v>#DIV/0!</v>
      </c>
      <c r="V41" s="26"/>
      <c r="W41" s="26"/>
      <c r="X41" s="26"/>
    </row>
    <row r="42" spans="1:24">
      <c r="A42" s="26"/>
      <c r="B42" s="121" t="s">
        <v>38</v>
      </c>
      <c r="C42" s="112"/>
      <c r="D42" s="20">
        <f t="shared" ref="D42:D79" si="16">D41+0.5</f>
        <v>-8.5</v>
      </c>
      <c r="E42" s="7">
        <v>0</v>
      </c>
      <c r="F42" s="11">
        <f t="shared" si="3"/>
        <v>362.0386719675123</v>
      </c>
      <c r="G42" s="8" t="e">
        <f t="shared" si="4"/>
        <v>#DIV/0!</v>
      </c>
      <c r="H42" s="8" t="e">
        <f t="shared" si="5"/>
        <v>#DIV/0!</v>
      </c>
      <c r="I42" s="8" t="e">
        <f t="shared" si="6"/>
        <v>#DIV/0!</v>
      </c>
      <c r="J42" s="27"/>
      <c r="K42" s="26"/>
      <c r="L42" s="26"/>
      <c r="M42" s="46" t="e">
        <f t="shared" si="7"/>
        <v>#DIV/0!</v>
      </c>
      <c r="N42" s="46" t="e">
        <f t="shared" si="8"/>
        <v>#DIV/0!</v>
      </c>
      <c r="O42" s="46" t="e">
        <f t="shared" si="9"/>
        <v>#DIV/0!</v>
      </c>
      <c r="P42" s="46" t="e">
        <f t="shared" si="10"/>
        <v>#DIV/0!</v>
      </c>
      <c r="Q42" s="46" t="e">
        <f t="shared" si="11"/>
        <v>#DIV/0!</v>
      </c>
      <c r="R42" s="46" t="e">
        <f t="shared" si="12"/>
        <v>#DIV/0!</v>
      </c>
      <c r="S42" s="46" t="e">
        <f t="shared" si="13"/>
        <v>#DIV/0!</v>
      </c>
      <c r="T42" s="46" t="e">
        <f t="shared" si="14"/>
        <v>#DIV/0!</v>
      </c>
      <c r="U42" s="46" t="e">
        <f t="shared" si="15"/>
        <v>#DIV/0!</v>
      </c>
      <c r="V42" s="26"/>
      <c r="W42" s="26"/>
      <c r="X42" s="26"/>
    </row>
    <row r="43" spans="1:24">
      <c r="A43" s="26"/>
      <c r="B43" s="121" t="s">
        <v>38</v>
      </c>
      <c r="C43" s="112"/>
      <c r="D43" s="20">
        <f t="shared" si="16"/>
        <v>-8</v>
      </c>
      <c r="E43" s="7">
        <v>0</v>
      </c>
      <c r="F43" s="11">
        <f t="shared" si="3"/>
        <v>256</v>
      </c>
      <c r="G43" s="8" t="e">
        <f t="shared" si="4"/>
        <v>#DIV/0!</v>
      </c>
      <c r="H43" s="8" t="e">
        <f t="shared" si="5"/>
        <v>#DIV/0!</v>
      </c>
      <c r="I43" s="8" t="e">
        <f t="shared" si="6"/>
        <v>#DIV/0!</v>
      </c>
      <c r="J43" s="27"/>
      <c r="K43" s="26"/>
      <c r="L43" s="26"/>
      <c r="M43" s="46" t="e">
        <f t="shared" si="7"/>
        <v>#DIV/0!</v>
      </c>
      <c r="N43" s="46" t="e">
        <f t="shared" si="8"/>
        <v>#DIV/0!</v>
      </c>
      <c r="O43" s="46" t="e">
        <f t="shared" si="9"/>
        <v>#DIV/0!</v>
      </c>
      <c r="P43" s="46" t="e">
        <f t="shared" si="10"/>
        <v>#DIV/0!</v>
      </c>
      <c r="Q43" s="46" t="e">
        <f t="shared" si="11"/>
        <v>#DIV/0!</v>
      </c>
      <c r="R43" s="46" t="e">
        <f t="shared" si="12"/>
        <v>#DIV/0!</v>
      </c>
      <c r="S43" s="46" t="e">
        <f t="shared" si="13"/>
        <v>#DIV/0!</v>
      </c>
      <c r="T43" s="46" t="e">
        <f t="shared" si="14"/>
        <v>#DIV/0!</v>
      </c>
      <c r="U43" s="46" t="e">
        <f t="shared" si="15"/>
        <v>#DIV/0!</v>
      </c>
      <c r="V43" s="26"/>
      <c r="W43" s="26"/>
      <c r="X43" s="26"/>
    </row>
    <row r="44" spans="1:24">
      <c r="A44" s="26"/>
      <c r="B44" s="121" t="s">
        <v>41</v>
      </c>
      <c r="C44" s="112"/>
      <c r="D44" s="20">
        <f t="shared" si="16"/>
        <v>-7.5</v>
      </c>
      <c r="E44" s="7">
        <v>0</v>
      </c>
      <c r="F44" s="11">
        <f t="shared" si="3"/>
        <v>181.01933598375612</v>
      </c>
      <c r="G44" s="8" t="e">
        <f>H44/100</f>
        <v>#DIV/0!</v>
      </c>
      <c r="H44" s="8" t="e">
        <f t="shared" si="5"/>
        <v>#DIV/0!</v>
      </c>
      <c r="I44" s="8" t="e">
        <f t="shared" si="6"/>
        <v>#DIV/0!</v>
      </c>
      <c r="J44" s="27"/>
      <c r="K44" s="26"/>
      <c r="L44" s="26"/>
      <c r="M44" s="46" t="e">
        <f t="shared" si="7"/>
        <v>#DIV/0!</v>
      </c>
      <c r="N44" s="46" t="e">
        <f t="shared" si="8"/>
        <v>#DIV/0!</v>
      </c>
      <c r="O44" s="46" t="e">
        <f t="shared" si="9"/>
        <v>#DIV/0!</v>
      </c>
      <c r="P44" s="46" t="e">
        <f t="shared" si="10"/>
        <v>#DIV/0!</v>
      </c>
      <c r="Q44" s="46" t="e">
        <f t="shared" si="11"/>
        <v>#DIV/0!</v>
      </c>
      <c r="R44" s="46" t="e">
        <f t="shared" si="12"/>
        <v>#DIV/0!</v>
      </c>
      <c r="S44" s="46" t="e">
        <f t="shared" si="13"/>
        <v>#DIV/0!</v>
      </c>
      <c r="T44" s="46" t="e">
        <f t="shared" si="14"/>
        <v>#DIV/0!</v>
      </c>
      <c r="U44" s="46" t="e">
        <f t="shared" si="15"/>
        <v>#DIV/0!</v>
      </c>
      <c r="V44" s="26"/>
      <c r="W44" s="26"/>
      <c r="X44" s="26"/>
    </row>
    <row r="45" spans="1:24">
      <c r="A45" s="26"/>
      <c r="B45" s="121" t="s">
        <v>41</v>
      </c>
      <c r="C45" s="112"/>
      <c r="D45" s="20">
        <f t="shared" si="16"/>
        <v>-7</v>
      </c>
      <c r="E45" s="7">
        <v>0</v>
      </c>
      <c r="F45" s="11">
        <f>2^(-D45)</f>
        <v>128</v>
      </c>
      <c r="G45" s="8" t="e">
        <f>H45/100</f>
        <v>#DIV/0!</v>
      </c>
      <c r="H45" s="8" t="e">
        <f t="shared" si="5"/>
        <v>#DIV/0!</v>
      </c>
      <c r="I45" s="8" t="e">
        <f t="shared" si="6"/>
        <v>#DIV/0!</v>
      </c>
      <c r="J45" s="27"/>
      <c r="K45" s="26"/>
      <c r="L45" s="26"/>
      <c r="M45" s="46" t="e">
        <f t="shared" si="7"/>
        <v>#DIV/0!</v>
      </c>
      <c r="N45" s="46" t="e">
        <f t="shared" si="8"/>
        <v>#DIV/0!</v>
      </c>
      <c r="O45" s="46" t="e">
        <f t="shared" si="9"/>
        <v>#DIV/0!</v>
      </c>
      <c r="P45" s="46" t="e">
        <f t="shared" si="10"/>
        <v>#DIV/0!</v>
      </c>
      <c r="Q45" s="46" t="e">
        <f t="shared" si="11"/>
        <v>#DIV/0!</v>
      </c>
      <c r="R45" s="46" t="e">
        <f t="shared" si="12"/>
        <v>#DIV/0!</v>
      </c>
      <c r="S45" s="46" t="e">
        <f t="shared" si="13"/>
        <v>#DIV/0!</v>
      </c>
      <c r="T45" s="46" t="e">
        <f t="shared" si="14"/>
        <v>#DIV/0!</v>
      </c>
      <c r="U45" s="46" t="e">
        <f t="shared" si="15"/>
        <v>#DIV/0!</v>
      </c>
      <c r="V45" s="26"/>
      <c r="W45" s="26"/>
      <c r="X45" s="26"/>
    </row>
    <row r="46" spans="1:24">
      <c r="A46" s="26"/>
      <c r="B46" s="121" t="s">
        <v>39</v>
      </c>
      <c r="C46" s="112"/>
      <c r="D46" s="20">
        <f t="shared" si="16"/>
        <v>-6.5</v>
      </c>
      <c r="E46" s="7">
        <v>0</v>
      </c>
      <c r="F46" s="3">
        <f t="shared" si="3"/>
        <v>90.509667991878061</v>
      </c>
      <c r="G46" s="8" t="e">
        <f t="shared" si="4"/>
        <v>#DIV/0!</v>
      </c>
      <c r="H46" s="8" t="e">
        <f t="shared" si="5"/>
        <v>#DIV/0!</v>
      </c>
      <c r="I46" s="8" t="e">
        <f>I47+H46</f>
        <v>#DIV/0!</v>
      </c>
      <c r="J46" s="28"/>
      <c r="K46" s="26"/>
      <c r="L46" s="26"/>
      <c r="M46" s="46" t="e">
        <f t="shared" si="7"/>
        <v>#DIV/0!</v>
      </c>
      <c r="N46" s="46" t="e">
        <f t="shared" si="8"/>
        <v>#DIV/0!</v>
      </c>
      <c r="O46" s="46" t="e">
        <f t="shared" si="9"/>
        <v>#DIV/0!</v>
      </c>
      <c r="P46" s="46" t="e">
        <f t="shared" si="10"/>
        <v>#DIV/0!</v>
      </c>
      <c r="Q46" s="46" t="e">
        <f t="shared" si="11"/>
        <v>#DIV/0!</v>
      </c>
      <c r="R46" s="46" t="e">
        <f t="shared" si="12"/>
        <v>#DIV/0!</v>
      </c>
      <c r="S46" s="46" t="e">
        <f t="shared" si="13"/>
        <v>#DIV/0!</v>
      </c>
      <c r="T46" s="46" t="e">
        <f t="shared" si="14"/>
        <v>#DIV/0!</v>
      </c>
      <c r="U46" s="46" t="e">
        <f t="shared" si="15"/>
        <v>#DIV/0!</v>
      </c>
      <c r="V46" s="26"/>
      <c r="W46" s="26"/>
      <c r="X46" s="26"/>
    </row>
    <row r="47" spans="1:24">
      <c r="A47" s="26"/>
      <c r="B47" s="121" t="s">
        <v>40</v>
      </c>
      <c r="C47" s="112"/>
      <c r="D47" s="20">
        <f t="shared" si="16"/>
        <v>-6</v>
      </c>
      <c r="E47" s="7">
        <v>0</v>
      </c>
      <c r="F47" s="11">
        <f t="shared" si="3"/>
        <v>64</v>
      </c>
      <c r="G47" s="8" t="e">
        <f>H47/100</f>
        <v>#DIV/0!</v>
      </c>
      <c r="H47" s="8" t="e">
        <f t="shared" si="5"/>
        <v>#DIV/0!</v>
      </c>
      <c r="I47" s="8" t="e">
        <f t="shared" si="6"/>
        <v>#DIV/0!</v>
      </c>
      <c r="J47" s="28"/>
      <c r="K47" s="26"/>
      <c r="L47" s="26"/>
      <c r="M47" s="46" t="e">
        <f t="shared" si="7"/>
        <v>#DIV/0!</v>
      </c>
      <c r="N47" s="46" t="e">
        <f t="shared" si="8"/>
        <v>#DIV/0!</v>
      </c>
      <c r="O47" s="46" t="e">
        <f t="shared" si="9"/>
        <v>#DIV/0!</v>
      </c>
      <c r="P47" s="46" t="e">
        <f t="shared" si="10"/>
        <v>#DIV/0!</v>
      </c>
      <c r="Q47" s="46" t="e">
        <f t="shared" si="11"/>
        <v>#DIV/0!</v>
      </c>
      <c r="R47" s="46" t="e">
        <f t="shared" si="12"/>
        <v>#DIV/0!</v>
      </c>
      <c r="S47" s="46" t="e">
        <f t="shared" si="13"/>
        <v>#DIV/0!</v>
      </c>
      <c r="T47" s="46" t="e">
        <f t="shared" si="14"/>
        <v>#DIV/0!</v>
      </c>
      <c r="U47" s="46" t="e">
        <f t="shared" si="15"/>
        <v>#DIV/0!</v>
      </c>
      <c r="V47" s="26"/>
      <c r="W47" s="26"/>
      <c r="X47" s="26"/>
    </row>
    <row r="48" spans="1:24">
      <c r="A48" s="26"/>
      <c r="B48" s="121" t="s">
        <v>47</v>
      </c>
      <c r="C48" s="112"/>
      <c r="D48" s="20">
        <f t="shared" si="16"/>
        <v>-5.5</v>
      </c>
      <c r="E48" s="7">
        <v>0</v>
      </c>
      <c r="F48" s="10">
        <f t="shared" si="3"/>
        <v>45.254833995939045</v>
      </c>
      <c r="G48" s="8" t="e">
        <f t="shared" si="4"/>
        <v>#DIV/0!</v>
      </c>
      <c r="H48" s="8" t="e">
        <f>(H91+H134)/2</f>
        <v>#DIV/0!</v>
      </c>
      <c r="I48" s="8" t="e">
        <f t="shared" si="6"/>
        <v>#DIV/0!</v>
      </c>
      <c r="J48" s="28"/>
      <c r="K48" s="26"/>
      <c r="L48" s="26"/>
      <c r="M48" s="46" t="e">
        <f t="shared" si="7"/>
        <v>#DIV/0!</v>
      </c>
      <c r="N48" s="46" t="e">
        <f t="shared" si="8"/>
        <v>#DIV/0!</v>
      </c>
      <c r="O48" s="46" t="e">
        <f t="shared" si="9"/>
        <v>#DIV/0!</v>
      </c>
      <c r="P48" s="46" t="e">
        <f t="shared" si="10"/>
        <v>#DIV/0!</v>
      </c>
      <c r="Q48" s="46" t="e">
        <f t="shared" si="11"/>
        <v>#DIV/0!</v>
      </c>
      <c r="R48" s="46" t="e">
        <f t="shared" si="12"/>
        <v>#DIV/0!</v>
      </c>
      <c r="S48" s="46" t="e">
        <f t="shared" si="13"/>
        <v>#DIV/0!</v>
      </c>
      <c r="T48" s="46" t="e">
        <f t="shared" si="14"/>
        <v>#DIV/0!</v>
      </c>
      <c r="U48" s="46" t="e">
        <f t="shared" si="15"/>
        <v>#DIV/0!</v>
      </c>
      <c r="V48" s="26"/>
      <c r="W48" s="26"/>
      <c r="X48" s="26"/>
    </row>
    <row r="49" spans="1:24">
      <c r="A49" s="26"/>
      <c r="B49" s="121" t="s">
        <v>47</v>
      </c>
      <c r="C49" s="112"/>
      <c r="D49" s="20">
        <f t="shared" si="16"/>
        <v>-5</v>
      </c>
      <c r="E49" s="7">
        <v>0</v>
      </c>
      <c r="F49" s="11">
        <f t="shared" si="3"/>
        <v>32</v>
      </c>
      <c r="G49" s="8" t="e">
        <f t="shared" si="4"/>
        <v>#DIV/0!</v>
      </c>
      <c r="H49" s="8" t="e">
        <f t="shared" si="5"/>
        <v>#DIV/0!</v>
      </c>
      <c r="I49" s="8" t="e">
        <f t="shared" si="6"/>
        <v>#DIV/0!</v>
      </c>
      <c r="J49" s="28"/>
      <c r="K49" s="26"/>
      <c r="L49" s="26"/>
      <c r="M49" s="46" t="e">
        <f t="shared" si="7"/>
        <v>#DIV/0!</v>
      </c>
      <c r="N49" s="46" t="e">
        <f t="shared" si="8"/>
        <v>#DIV/0!</v>
      </c>
      <c r="O49" s="46" t="e">
        <f t="shared" si="9"/>
        <v>#DIV/0!</v>
      </c>
      <c r="P49" s="46" t="e">
        <f t="shared" si="10"/>
        <v>#DIV/0!</v>
      </c>
      <c r="Q49" s="46" t="e">
        <f t="shared" si="11"/>
        <v>#DIV/0!</v>
      </c>
      <c r="R49" s="46" t="e">
        <f t="shared" si="12"/>
        <v>#DIV/0!</v>
      </c>
      <c r="S49" s="46" t="e">
        <f t="shared" si="13"/>
        <v>#DIV/0!</v>
      </c>
      <c r="T49" s="46" t="e">
        <f t="shared" si="14"/>
        <v>#DIV/0!</v>
      </c>
      <c r="U49" s="46" t="e">
        <f t="shared" si="15"/>
        <v>#DIV/0!</v>
      </c>
      <c r="V49" s="26"/>
      <c r="W49" s="26"/>
      <c r="X49" s="26"/>
    </row>
    <row r="50" spans="1:24">
      <c r="A50" s="26"/>
      <c r="B50" s="121" t="s">
        <v>17</v>
      </c>
      <c r="C50" s="112"/>
      <c r="D50" s="20">
        <f t="shared" si="16"/>
        <v>-4.5</v>
      </c>
      <c r="E50" s="7">
        <v>0</v>
      </c>
      <c r="F50" s="3">
        <f t="shared" si="3"/>
        <v>22.627416997969519</v>
      </c>
      <c r="G50" s="8" t="e">
        <f t="shared" si="4"/>
        <v>#DIV/0!</v>
      </c>
      <c r="H50" s="8" t="e">
        <f t="shared" si="5"/>
        <v>#DIV/0!</v>
      </c>
      <c r="I50" s="8" t="e">
        <f t="shared" si="6"/>
        <v>#DIV/0!</v>
      </c>
      <c r="J50" s="28"/>
      <c r="K50" s="26"/>
      <c r="L50" s="26"/>
      <c r="M50" s="46" t="e">
        <f t="shared" si="7"/>
        <v>#DIV/0!</v>
      </c>
      <c r="N50" s="46" t="e">
        <f t="shared" si="8"/>
        <v>#DIV/0!</v>
      </c>
      <c r="O50" s="46" t="e">
        <f t="shared" si="9"/>
        <v>#DIV/0!</v>
      </c>
      <c r="P50" s="46" t="e">
        <f t="shared" si="10"/>
        <v>#DIV/0!</v>
      </c>
      <c r="Q50" s="46" t="e">
        <f t="shared" si="11"/>
        <v>#DIV/0!</v>
      </c>
      <c r="R50" s="46" t="e">
        <f t="shared" si="12"/>
        <v>#DIV/0!</v>
      </c>
      <c r="S50" s="46" t="e">
        <f t="shared" si="13"/>
        <v>#DIV/0!</v>
      </c>
      <c r="T50" s="46" t="e">
        <f t="shared" si="14"/>
        <v>#DIV/0!</v>
      </c>
      <c r="U50" s="46" t="e">
        <f t="shared" si="15"/>
        <v>#DIV/0!</v>
      </c>
      <c r="V50" s="26"/>
      <c r="W50" s="26"/>
      <c r="X50" s="26"/>
    </row>
    <row r="51" spans="1:24">
      <c r="A51" s="26"/>
      <c r="B51" s="121" t="s">
        <v>17</v>
      </c>
      <c r="C51" s="112"/>
      <c r="D51" s="20">
        <f t="shared" si="16"/>
        <v>-4</v>
      </c>
      <c r="E51" s="7">
        <v>0</v>
      </c>
      <c r="F51" s="11">
        <f t="shared" si="3"/>
        <v>16</v>
      </c>
      <c r="G51" s="8" t="e">
        <f t="shared" si="4"/>
        <v>#DIV/0!</v>
      </c>
      <c r="H51" s="8" t="e">
        <f t="shared" si="5"/>
        <v>#DIV/0!</v>
      </c>
      <c r="I51" s="8" t="e">
        <f t="shared" si="6"/>
        <v>#DIV/0!</v>
      </c>
      <c r="J51" s="28"/>
      <c r="K51" s="26"/>
      <c r="L51" s="26"/>
      <c r="M51" s="46" t="e">
        <f t="shared" si="7"/>
        <v>#DIV/0!</v>
      </c>
      <c r="N51" s="46" t="e">
        <f t="shared" si="8"/>
        <v>#DIV/0!</v>
      </c>
      <c r="O51" s="46" t="e">
        <f t="shared" si="9"/>
        <v>#DIV/0!</v>
      </c>
      <c r="P51" s="46" t="e">
        <f t="shared" si="10"/>
        <v>#DIV/0!</v>
      </c>
      <c r="Q51" s="46" t="e">
        <f t="shared" si="11"/>
        <v>#DIV/0!</v>
      </c>
      <c r="R51" s="46" t="e">
        <f t="shared" si="12"/>
        <v>#DIV/0!</v>
      </c>
      <c r="S51" s="46" t="e">
        <f t="shared" si="13"/>
        <v>#DIV/0!</v>
      </c>
      <c r="T51" s="46" t="e">
        <f t="shared" si="14"/>
        <v>#DIV/0!</v>
      </c>
      <c r="U51" s="46" t="e">
        <f t="shared" si="15"/>
        <v>#DIV/0!</v>
      </c>
      <c r="V51" s="26"/>
      <c r="W51" s="26"/>
      <c r="X51" s="26"/>
    </row>
    <row r="52" spans="1:24">
      <c r="A52" s="26"/>
      <c r="B52" s="121" t="s">
        <v>43</v>
      </c>
      <c r="C52" s="112"/>
      <c r="D52" s="20">
        <f t="shared" si="16"/>
        <v>-3.5</v>
      </c>
      <c r="E52" s="7">
        <v>0</v>
      </c>
      <c r="F52" s="3">
        <f t="shared" si="3"/>
        <v>11.313708498984759</v>
      </c>
      <c r="G52" s="8" t="e">
        <f t="shared" si="4"/>
        <v>#DIV/0!</v>
      </c>
      <c r="H52" s="8" t="e">
        <f t="shared" si="5"/>
        <v>#DIV/0!</v>
      </c>
      <c r="I52" s="8" t="e">
        <f t="shared" si="6"/>
        <v>#DIV/0!</v>
      </c>
      <c r="J52" s="28"/>
      <c r="K52" s="26"/>
      <c r="L52" s="26"/>
      <c r="M52" s="46" t="e">
        <f t="shared" si="7"/>
        <v>#DIV/0!</v>
      </c>
      <c r="N52" s="46" t="e">
        <f t="shared" si="8"/>
        <v>#DIV/0!</v>
      </c>
      <c r="O52" s="46" t="e">
        <f t="shared" si="9"/>
        <v>#DIV/0!</v>
      </c>
      <c r="P52" s="46" t="e">
        <f t="shared" si="10"/>
        <v>#DIV/0!</v>
      </c>
      <c r="Q52" s="46" t="e">
        <f t="shared" si="11"/>
        <v>#DIV/0!</v>
      </c>
      <c r="R52" s="46" t="e">
        <f t="shared" si="12"/>
        <v>#DIV/0!</v>
      </c>
      <c r="S52" s="46" t="e">
        <f t="shared" si="13"/>
        <v>#DIV/0!</v>
      </c>
      <c r="T52" s="46" t="e">
        <f t="shared" si="14"/>
        <v>#DIV/0!</v>
      </c>
      <c r="U52" s="46" t="e">
        <f t="shared" si="15"/>
        <v>#DIV/0!</v>
      </c>
      <c r="V52" s="26"/>
      <c r="W52" s="26"/>
      <c r="X52" s="26"/>
    </row>
    <row r="53" spans="1:24">
      <c r="A53" s="26"/>
      <c r="B53" s="121" t="s">
        <v>43</v>
      </c>
      <c r="C53" s="112"/>
      <c r="D53" s="20">
        <f t="shared" si="16"/>
        <v>-3</v>
      </c>
      <c r="E53" s="7">
        <v>0</v>
      </c>
      <c r="F53" s="11">
        <f t="shared" si="3"/>
        <v>8</v>
      </c>
      <c r="G53" s="8" t="e">
        <f t="shared" si="4"/>
        <v>#DIV/0!</v>
      </c>
      <c r="H53" s="8" t="e">
        <f t="shared" si="5"/>
        <v>#DIV/0!</v>
      </c>
      <c r="I53" s="8" t="e">
        <f t="shared" si="6"/>
        <v>#DIV/0!</v>
      </c>
      <c r="J53" s="28"/>
      <c r="K53" s="26"/>
      <c r="L53" s="26"/>
      <c r="M53" s="46" t="e">
        <f t="shared" si="7"/>
        <v>#DIV/0!</v>
      </c>
      <c r="N53" s="46" t="e">
        <f t="shared" si="8"/>
        <v>#DIV/0!</v>
      </c>
      <c r="O53" s="46" t="e">
        <f t="shared" si="9"/>
        <v>#DIV/0!</v>
      </c>
      <c r="P53" s="46" t="e">
        <f t="shared" si="10"/>
        <v>#DIV/0!</v>
      </c>
      <c r="Q53" s="46" t="e">
        <f t="shared" si="11"/>
        <v>#DIV/0!</v>
      </c>
      <c r="R53" s="46" t="e">
        <f t="shared" si="12"/>
        <v>#DIV/0!</v>
      </c>
      <c r="S53" s="46" t="e">
        <f t="shared" si="13"/>
        <v>#DIV/0!</v>
      </c>
      <c r="T53" s="46" t="e">
        <f t="shared" si="14"/>
        <v>#DIV/0!</v>
      </c>
      <c r="U53" s="46" t="e">
        <f t="shared" si="15"/>
        <v>#DIV/0!</v>
      </c>
      <c r="V53" s="26"/>
      <c r="W53" s="26"/>
      <c r="X53" s="26"/>
    </row>
    <row r="54" spans="1:24">
      <c r="A54" s="26"/>
      <c r="B54" s="121" t="s">
        <v>16</v>
      </c>
      <c r="C54" s="112"/>
      <c r="D54" s="20">
        <f t="shared" si="16"/>
        <v>-2.5</v>
      </c>
      <c r="E54" s="7">
        <v>0</v>
      </c>
      <c r="F54" s="10">
        <f t="shared" si="3"/>
        <v>5.6568542494923806</v>
      </c>
      <c r="G54" s="8" t="e">
        <f t="shared" si="4"/>
        <v>#DIV/0!</v>
      </c>
      <c r="H54" s="8" t="e">
        <f t="shared" si="5"/>
        <v>#DIV/0!</v>
      </c>
      <c r="I54" s="8" t="e">
        <f t="shared" si="6"/>
        <v>#DIV/0!</v>
      </c>
      <c r="J54" s="28"/>
      <c r="K54" s="26"/>
      <c r="L54" s="26"/>
      <c r="M54" s="46" t="e">
        <f t="shared" si="7"/>
        <v>#DIV/0!</v>
      </c>
      <c r="N54" s="46" t="e">
        <f t="shared" si="8"/>
        <v>#DIV/0!</v>
      </c>
      <c r="O54" s="46" t="e">
        <f t="shared" si="9"/>
        <v>#DIV/0!</v>
      </c>
      <c r="P54" s="46" t="e">
        <f t="shared" si="10"/>
        <v>#DIV/0!</v>
      </c>
      <c r="Q54" s="46" t="e">
        <f t="shared" si="11"/>
        <v>#DIV/0!</v>
      </c>
      <c r="R54" s="46" t="e">
        <f t="shared" si="12"/>
        <v>#DIV/0!</v>
      </c>
      <c r="S54" s="46" t="e">
        <f t="shared" si="13"/>
        <v>#DIV/0!</v>
      </c>
      <c r="T54" s="46" t="e">
        <f t="shared" si="14"/>
        <v>#DIV/0!</v>
      </c>
      <c r="U54" s="46" t="e">
        <f t="shared" si="15"/>
        <v>#DIV/0!</v>
      </c>
      <c r="V54" s="26"/>
      <c r="W54" s="26"/>
      <c r="X54" s="26"/>
    </row>
    <row r="55" spans="1:24">
      <c r="A55" s="26"/>
      <c r="B55" s="121" t="s">
        <v>16</v>
      </c>
      <c r="C55" s="112"/>
      <c r="D55" s="20">
        <f t="shared" si="16"/>
        <v>-2</v>
      </c>
      <c r="E55" s="7">
        <v>0</v>
      </c>
      <c r="F55" s="11">
        <f t="shared" si="3"/>
        <v>4</v>
      </c>
      <c r="G55" s="8" t="e">
        <f t="shared" si="4"/>
        <v>#DIV/0!</v>
      </c>
      <c r="H55" s="8" t="e">
        <f t="shared" si="5"/>
        <v>#DIV/0!</v>
      </c>
      <c r="I55" s="8" t="e">
        <f t="shared" si="6"/>
        <v>#DIV/0!</v>
      </c>
      <c r="J55" s="28"/>
      <c r="K55" s="26"/>
      <c r="L55" s="26"/>
      <c r="M55" s="46" t="e">
        <f t="shared" si="7"/>
        <v>#DIV/0!</v>
      </c>
      <c r="N55" s="46" t="e">
        <f t="shared" si="8"/>
        <v>#DIV/0!</v>
      </c>
      <c r="O55" s="46" t="e">
        <f t="shared" si="9"/>
        <v>#DIV/0!</v>
      </c>
      <c r="P55" s="46" t="e">
        <f t="shared" si="10"/>
        <v>#DIV/0!</v>
      </c>
      <c r="Q55" s="46" t="e">
        <f t="shared" si="11"/>
        <v>#DIV/0!</v>
      </c>
      <c r="R55" s="46" t="e">
        <f t="shared" si="12"/>
        <v>#DIV/0!</v>
      </c>
      <c r="S55" s="46" t="e">
        <f t="shared" si="13"/>
        <v>#DIV/0!</v>
      </c>
      <c r="T55" s="46" t="e">
        <f t="shared" si="14"/>
        <v>#DIV/0!</v>
      </c>
      <c r="U55" s="46" t="e">
        <f t="shared" si="15"/>
        <v>#DIV/0!</v>
      </c>
      <c r="V55" s="26"/>
      <c r="W55" s="26"/>
      <c r="X55" s="26"/>
    </row>
    <row r="56" spans="1:24">
      <c r="A56" s="26"/>
      <c r="B56" s="121" t="s">
        <v>46</v>
      </c>
      <c r="C56" s="112"/>
      <c r="D56" s="20">
        <f t="shared" si="16"/>
        <v>-1.5</v>
      </c>
      <c r="E56" s="7">
        <v>0</v>
      </c>
      <c r="F56" s="10">
        <f>2^(-D56)</f>
        <v>2.8284271247461898</v>
      </c>
      <c r="G56" s="8" t="e">
        <f t="shared" si="4"/>
        <v>#DIV/0!</v>
      </c>
      <c r="H56" s="8" t="e">
        <f t="shared" si="5"/>
        <v>#DIV/0!</v>
      </c>
      <c r="I56" s="8" t="e">
        <f t="shared" si="6"/>
        <v>#DIV/0!</v>
      </c>
      <c r="J56" s="28"/>
      <c r="K56" s="26"/>
      <c r="L56" s="26"/>
      <c r="M56" s="46" t="e">
        <f t="shared" si="7"/>
        <v>#DIV/0!</v>
      </c>
      <c r="N56" s="46" t="e">
        <f t="shared" si="8"/>
        <v>#DIV/0!</v>
      </c>
      <c r="O56" s="46" t="e">
        <f t="shared" si="9"/>
        <v>#DIV/0!</v>
      </c>
      <c r="P56" s="46" t="e">
        <f t="shared" si="10"/>
        <v>#DIV/0!</v>
      </c>
      <c r="Q56" s="46" t="e">
        <f t="shared" si="11"/>
        <v>#DIV/0!</v>
      </c>
      <c r="R56" s="46" t="e">
        <f t="shared" si="12"/>
        <v>#DIV/0!</v>
      </c>
      <c r="S56" s="46" t="e">
        <f t="shared" si="13"/>
        <v>#DIV/0!</v>
      </c>
      <c r="T56" s="46" t="e">
        <f t="shared" si="14"/>
        <v>#DIV/0!</v>
      </c>
      <c r="U56" s="46" t="e">
        <f t="shared" si="15"/>
        <v>#DIV/0!</v>
      </c>
      <c r="V56" s="26"/>
      <c r="W56" s="26"/>
      <c r="X56" s="26"/>
    </row>
    <row r="57" spans="1:24">
      <c r="A57" s="26"/>
      <c r="B57" s="121" t="s">
        <v>46</v>
      </c>
      <c r="C57" s="112"/>
      <c r="D57" s="20">
        <f t="shared" si="16"/>
        <v>-1</v>
      </c>
      <c r="E57" s="7">
        <v>0</v>
      </c>
      <c r="F57" s="11">
        <f t="shared" si="3"/>
        <v>2</v>
      </c>
      <c r="G57" s="8" t="e">
        <f t="shared" si="4"/>
        <v>#DIV/0!</v>
      </c>
      <c r="H57" s="8" t="e">
        <f t="shared" si="5"/>
        <v>#DIV/0!</v>
      </c>
      <c r="I57" s="8" t="e">
        <f t="shared" si="6"/>
        <v>#DIV/0!</v>
      </c>
      <c r="J57" s="28"/>
      <c r="K57" s="26"/>
      <c r="L57" s="26"/>
      <c r="M57" s="46" t="e">
        <f t="shared" si="7"/>
        <v>#DIV/0!</v>
      </c>
      <c r="N57" s="46" t="e">
        <f t="shared" si="8"/>
        <v>#DIV/0!</v>
      </c>
      <c r="O57" s="46" t="e">
        <f t="shared" si="9"/>
        <v>#DIV/0!</v>
      </c>
      <c r="P57" s="46" t="e">
        <f t="shared" si="10"/>
        <v>#DIV/0!</v>
      </c>
      <c r="Q57" s="46" t="e">
        <f t="shared" si="11"/>
        <v>#DIV/0!</v>
      </c>
      <c r="R57" s="46" t="e">
        <f t="shared" si="12"/>
        <v>#DIV/0!</v>
      </c>
      <c r="S57" s="46" t="e">
        <f t="shared" si="13"/>
        <v>#DIV/0!</v>
      </c>
      <c r="T57" s="46" t="e">
        <f t="shared" si="14"/>
        <v>#DIV/0!</v>
      </c>
      <c r="U57" s="46" t="e">
        <f t="shared" si="15"/>
        <v>#DIV/0!</v>
      </c>
      <c r="V57" s="26"/>
      <c r="W57" s="26"/>
      <c r="X57" s="26"/>
    </row>
    <row r="58" spans="1:24">
      <c r="A58" s="26"/>
      <c r="B58" s="121" t="s">
        <v>45</v>
      </c>
      <c r="C58" s="112"/>
      <c r="D58" s="20">
        <f t="shared" si="16"/>
        <v>-0.5</v>
      </c>
      <c r="E58" s="7">
        <v>0</v>
      </c>
      <c r="F58" s="10">
        <f>2^(-D58)</f>
        <v>1.4142135623730951</v>
      </c>
      <c r="G58" s="8" t="e">
        <f t="shared" si="4"/>
        <v>#DIV/0!</v>
      </c>
      <c r="H58" s="8" t="e">
        <f t="shared" si="5"/>
        <v>#DIV/0!</v>
      </c>
      <c r="I58" s="8" t="e">
        <f>I59+H58</f>
        <v>#DIV/0!</v>
      </c>
      <c r="J58" s="28"/>
      <c r="K58" s="26"/>
      <c r="L58" s="26"/>
      <c r="M58" s="46" t="e">
        <f t="shared" si="7"/>
        <v>#DIV/0!</v>
      </c>
      <c r="N58" s="46" t="e">
        <f t="shared" si="8"/>
        <v>#DIV/0!</v>
      </c>
      <c r="O58" s="46" t="e">
        <f t="shared" si="9"/>
        <v>#DIV/0!</v>
      </c>
      <c r="P58" s="46" t="e">
        <f t="shared" si="10"/>
        <v>#DIV/0!</v>
      </c>
      <c r="Q58" s="46" t="e">
        <f t="shared" si="11"/>
        <v>#DIV/0!</v>
      </c>
      <c r="R58" s="46" t="e">
        <f t="shared" si="12"/>
        <v>#DIV/0!</v>
      </c>
      <c r="S58" s="46" t="e">
        <f t="shared" si="13"/>
        <v>#DIV/0!</v>
      </c>
      <c r="T58" s="46" t="e">
        <f t="shared" si="14"/>
        <v>#DIV/0!</v>
      </c>
      <c r="U58" s="46" t="e">
        <f t="shared" si="15"/>
        <v>#DIV/0!</v>
      </c>
      <c r="V58" s="26"/>
      <c r="W58" s="26"/>
      <c r="X58" s="26"/>
    </row>
    <row r="59" spans="1:24">
      <c r="A59" s="26"/>
      <c r="B59" s="121" t="s">
        <v>45</v>
      </c>
      <c r="C59" s="112"/>
      <c r="D59" s="20">
        <f t="shared" si="16"/>
        <v>0</v>
      </c>
      <c r="E59" s="7">
        <v>0</v>
      </c>
      <c r="F59" s="11">
        <f t="shared" si="3"/>
        <v>1</v>
      </c>
      <c r="G59" s="8" t="e">
        <f t="shared" si="4"/>
        <v>#DIV/0!</v>
      </c>
      <c r="H59" s="8" t="e">
        <f t="shared" si="5"/>
        <v>#DIV/0!</v>
      </c>
      <c r="I59" s="8" t="e">
        <f t="shared" si="6"/>
        <v>#DIV/0!</v>
      </c>
      <c r="J59" s="29"/>
      <c r="K59" s="26"/>
      <c r="L59" s="26"/>
      <c r="M59" s="46" t="e">
        <f t="shared" si="7"/>
        <v>#DIV/0!</v>
      </c>
      <c r="N59" s="46" t="e">
        <f t="shared" si="8"/>
        <v>#DIV/0!</v>
      </c>
      <c r="O59" s="46" t="e">
        <f t="shared" si="9"/>
        <v>#DIV/0!</v>
      </c>
      <c r="P59" s="46" t="e">
        <f t="shared" si="10"/>
        <v>#DIV/0!</v>
      </c>
      <c r="Q59" s="46" t="e">
        <f t="shared" si="11"/>
        <v>#DIV/0!</v>
      </c>
      <c r="R59" s="46" t="e">
        <f t="shared" si="12"/>
        <v>#DIV/0!</v>
      </c>
      <c r="S59" s="46" t="e">
        <f t="shared" si="13"/>
        <v>#DIV/0!</v>
      </c>
      <c r="T59" s="46" t="e">
        <f t="shared" si="14"/>
        <v>#DIV/0!</v>
      </c>
      <c r="U59" s="46" t="e">
        <f t="shared" si="15"/>
        <v>#DIV/0!</v>
      </c>
      <c r="V59" s="26"/>
      <c r="W59" s="26"/>
      <c r="X59" s="26"/>
    </row>
    <row r="60" spans="1:24">
      <c r="A60" s="26"/>
      <c r="B60" s="121" t="s">
        <v>18</v>
      </c>
      <c r="C60" s="112"/>
      <c r="D60" s="20">
        <f t="shared" si="16"/>
        <v>0.5</v>
      </c>
      <c r="E60" s="7">
        <v>0</v>
      </c>
      <c r="F60" s="10">
        <f t="shared" si="3"/>
        <v>0.70710678118654746</v>
      </c>
      <c r="G60" s="8" t="e">
        <f t="shared" si="4"/>
        <v>#DIV/0!</v>
      </c>
      <c r="H60" s="8" t="e">
        <f t="shared" si="5"/>
        <v>#DIV/0!</v>
      </c>
      <c r="I60" s="8" t="e">
        <f t="shared" si="6"/>
        <v>#DIV/0!</v>
      </c>
      <c r="J60" s="29"/>
      <c r="K60" s="26"/>
      <c r="L60" s="26"/>
      <c r="M60" s="46" t="e">
        <f t="shared" si="7"/>
        <v>#DIV/0!</v>
      </c>
      <c r="N60" s="46" t="e">
        <f t="shared" si="8"/>
        <v>#DIV/0!</v>
      </c>
      <c r="O60" s="46" t="e">
        <f t="shared" si="9"/>
        <v>#DIV/0!</v>
      </c>
      <c r="P60" s="46" t="e">
        <f t="shared" si="10"/>
        <v>#DIV/0!</v>
      </c>
      <c r="Q60" s="46" t="e">
        <f t="shared" si="11"/>
        <v>#DIV/0!</v>
      </c>
      <c r="R60" s="46" t="e">
        <f t="shared" si="12"/>
        <v>#DIV/0!</v>
      </c>
      <c r="S60" s="46" t="e">
        <f t="shared" si="13"/>
        <v>#DIV/0!</v>
      </c>
      <c r="T60" s="46" t="e">
        <f t="shared" si="14"/>
        <v>#DIV/0!</v>
      </c>
      <c r="U60" s="46" t="e">
        <f t="shared" si="15"/>
        <v>#DIV/0!</v>
      </c>
      <c r="V60" s="26"/>
      <c r="W60" s="26"/>
      <c r="X60" s="26"/>
    </row>
    <row r="61" spans="1:24">
      <c r="A61" s="26"/>
      <c r="B61" s="121" t="s">
        <v>18</v>
      </c>
      <c r="C61" s="112"/>
      <c r="D61" s="20">
        <f t="shared" si="16"/>
        <v>1</v>
      </c>
      <c r="E61" s="7">
        <v>0</v>
      </c>
      <c r="F61" s="3">
        <f t="shared" si="3"/>
        <v>0.5</v>
      </c>
      <c r="G61" s="8" t="e">
        <f t="shared" si="4"/>
        <v>#DIV/0!</v>
      </c>
      <c r="H61" s="8" t="e">
        <f t="shared" si="5"/>
        <v>#DIV/0!</v>
      </c>
      <c r="I61" s="8" t="e">
        <f t="shared" si="6"/>
        <v>#DIV/0!</v>
      </c>
      <c r="J61" s="30"/>
      <c r="K61" s="26"/>
      <c r="L61" s="26"/>
      <c r="M61" s="46" t="e">
        <f t="shared" si="7"/>
        <v>#DIV/0!</v>
      </c>
      <c r="N61" s="46" t="e">
        <f t="shared" si="8"/>
        <v>#DIV/0!</v>
      </c>
      <c r="O61" s="46" t="e">
        <f t="shared" si="9"/>
        <v>#DIV/0!</v>
      </c>
      <c r="P61" s="46" t="e">
        <f t="shared" si="10"/>
        <v>#DIV/0!</v>
      </c>
      <c r="Q61" s="46" t="e">
        <f t="shared" si="11"/>
        <v>#DIV/0!</v>
      </c>
      <c r="R61" s="46" t="e">
        <f t="shared" si="12"/>
        <v>#DIV/0!</v>
      </c>
      <c r="S61" s="46" t="e">
        <f t="shared" si="13"/>
        <v>#DIV/0!</v>
      </c>
      <c r="T61" s="46" t="e">
        <f t="shared" si="14"/>
        <v>#DIV/0!</v>
      </c>
      <c r="U61" s="46" t="e">
        <f t="shared" si="15"/>
        <v>#DIV/0!</v>
      </c>
      <c r="V61" s="26"/>
      <c r="W61" s="26"/>
      <c r="X61" s="26"/>
    </row>
    <row r="62" spans="1:24">
      <c r="A62" s="26"/>
      <c r="B62" s="121" t="s">
        <v>44</v>
      </c>
      <c r="C62" s="112"/>
      <c r="D62" s="20">
        <f t="shared" si="16"/>
        <v>1.5</v>
      </c>
      <c r="E62" s="7">
        <v>0</v>
      </c>
      <c r="F62" s="10">
        <f t="shared" si="3"/>
        <v>0.35355339059327379</v>
      </c>
      <c r="G62" s="8" t="e">
        <f t="shared" si="4"/>
        <v>#DIV/0!</v>
      </c>
      <c r="H62" s="8" t="e">
        <f t="shared" si="5"/>
        <v>#DIV/0!</v>
      </c>
      <c r="I62" s="8" t="e">
        <f t="shared" si="6"/>
        <v>#DIV/0!</v>
      </c>
      <c r="J62" s="30"/>
      <c r="K62" s="26"/>
      <c r="L62" s="26"/>
      <c r="M62" s="46" t="e">
        <f t="shared" si="7"/>
        <v>#DIV/0!</v>
      </c>
      <c r="N62" s="46" t="e">
        <f t="shared" si="8"/>
        <v>#DIV/0!</v>
      </c>
      <c r="O62" s="46" t="e">
        <f t="shared" si="9"/>
        <v>#DIV/0!</v>
      </c>
      <c r="P62" s="46" t="e">
        <f t="shared" si="10"/>
        <v>#DIV/0!</v>
      </c>
      <c r="Q62" s="46" t="e">
        <f t="shared" si="11"/>
        <v>#DIV/0!</v>
      </c>
      <c r="R62" s="46" t="e">
        <f t="shared" si="12"/>
        <v>#DIV/0!</v>
      </c>
      <c r="S62" s="46" t="e">
        <f t="shared" si="13"/>
        <v>#DIV/0!</v>
      </c>
      <c r="T62" s="46" t="e">
        <f t="shared" si="14"/>
        <v>#DIV/0!</v>
      </c>
      <c r="U62" s="46" t="e">
        <f t="shared" si="15"/>
        <v>#DIV/0!</v>
      </c>
      <c r="V62" s="26"/>
      <c r="W62" s="26"/>
      <c r="X62" s="26"/>
    </row>
    <row r="63" spans="1:24">
      <c r="A63" s="26"/>
      <c r="B63" s="121" t="s">
        <v>44</v>
      </c>
      <c r="C63" s="112"/>
      <c r="D63" s="20">
        <f t="shared" si="16"/>
        <v>2</v>
      </c>
      <c r="E63" s="7">
        <v>0</v>
      </c>
      <c r="F63" s="13">
        <f t="shared" si="3"/>
        <v>0.25</v>
      </c>
      <c r="G63" s="8" t="e">
        <f t="shared" si="4"/>
        <v>#DIV/0!</v>
      </c>
      <c r="H63" s="8" t="e">
        <f t="shared" si="5"/>
        <v>#DIV/0!</v>
      </c>
      <c r="I63" s="8" t="e">
        <f t="shared" si="6"/>
        <v>#DIV/0!</v>
      </c>
      <c r="J63" s="30"/>
      <c r="K63" s="26"/>
      <c r="L63" s="26"/>
      <c r="M63" s="46" t="e">
        <f t="shared" si="7"/>
        <v>#DIV/0!</v>
      </c>
      <c r="N63" s="46" t="e">
        <f t="shared" si="8"/>
        <v>#DIV/0!</v>
      </c>
      <c r="O63" s="46" t="e">
        <f t="shared" si="9"/>
        <v>#DIV/0!</v>
      </c>
      <c r="P63" s="46" t="e">
        <f t="shared" si="10"/>
        <v>#DIV/0!</v>
      </c>
      <c r="Q63" s="46" t="e">
        <f t="shared" si="11"/>
        <v>#DIV/0!</v>
      </c>
      <c r="R63" s="46" t="e">
        <f t="shared" si="12"/>
        <v>#DIV/0!</v>
      </c>
      <c r="S63" s="46" t="e">
        <f t="shared" si="13"/>
        <v>#DIV/0!</v>
      </c>
      <c r="T63" s="46" t="e">
        <f t="shared" si="14"/>
        <v>#DIV/0!</v>
      </c>
      <c r="U63" s="46" t="e">
        <f t="shared" si="15"/>
        <v>#DIV/0!</v>
      </c>
      <c r="V63" s="26"/>
      <c r="W63" s="26"/>
      <c r="X63" s="26"/>
    </row>
    <row r="64" spans="1:24">
      <c r="A64" s="26"/>
      <c r="B64" s="121" t="s">
        <v>19</v>
      </c>
      <c r="C64" s="112"/>
      <c r="D64" s="20">
        <f t="shared" si="16"/>
        <v>2.5</v>
      </c>
      <c r="E64" s="7">
        <v>0</v>
      </c>
      <c r="F64" s="13">
        <f t="shared" si="3"/>
        <v>0.17677669529663687</v>
      </c>
      <c r="G64" s="8" t="e">
        <f t="shared" si="4"/>
        <v>#DIV/0!</v>
      </c>
      <c r="H64" s="8" t="e">
        <f t="shared" si="5"/>
        <v>#DIV/0!</v>
      </c>
      <c r="I64" s="8" t="e">
        <f t="shared" si="6"/>
        <v>#DIV/0!</v>
      </c>
      <c r="J64" s="30"/>
      <c r="K64" s="26"/>
      <c r="L64" s="26"/>
      <c r="M64" s="46" t="e">
        <f t="shared" si="7"/>
        <v>#DIV/0!</v>
      </c>
      <c r="N64" s="46" t="e">
        <f t="shared" si="8"/>
        <v>#DIV/0!</v>
      </c>
      <c r="O64" s="46" t="e">
        <f t="shared" si="9"/>
        <v>#DIV/0!</v>
      </c>
      <c r="P64" s="46" t="e">
        <f t="shared" si="10"/>
        <v>#DIV/0!</v>
      </c>
      <c r="Q64" s="46" t="e">
        <f t="shared" si="11"/>
        <v>#DIV/0!</v>
      </c>
      <c r="R64" s="46" t="e">
        <f t="shared" si="12"/>
        <v>#DIV/0!</v>
      </c>
      <c r="S64" s="46" t="e">
        <f t="shared" si="13"/>
        <v>#DIV/0!</v>
      </c>
      <c r="T64" s="46" t="e">
        <f t="shared" si="14"/>
        <v>#DIV/0!</v>
      </c>
      <c r="U64" s="46" t="e">
        <f t="shared" si="15"/>
        <v>#DIV/0!</v>
      </c>
      <c r="V64" s="26"/>
      <c r="W64" s="26"/>
      <c r="X64" s="26"/>
    </row>
    <row r="65" spans="1:24">
      <c r="A65" s="26"/>
      <c r="B65" s="121" t="s">
        <v>19</v>
      </c>
      <c r="C65" s="112"/>
      <c r="D65" s="20">
        <f t="shared" si="16"/>
        <v>3</v>
      </c>
      <c r="E65" s="7">
        <v>0</v>
      </c>
      <c r="F65" s="13">
        <f t="shared" si="3"/>
        <v>0.125</v>
      </c>
      <c r="G65" s="8" t="e">
        <f t="shared" si="4"/>
        <v>#DIV/0!</v>
      </c>
      <c r="H65" s="8" t="e">
        <f t="shared" si="5"/>
        <v>#DIV/0!</v>
      </c>
      <c r="I65" s="8" t="e">
        <f t="shared" si="6"/>
        <v>#DIV/0!</v>
      </c>
      <c r="J65" s="30"/>
      <c r="K65" s="26"/>
      <c r="L65" s="26"/>
      <c r="M65" s="46" t="e">
        <f t="shared" si="7"/>
        <v>#DIV/0!</v>
      </c>
      <c r="N65" s="46" t="e">
        <f t="shared" si="8"/>
        <v>#DIV/0!</v>
      </c>
      <c r="O65" s="46" t="e">
        <f t="shared" si="9"/>
        <v>#DIV/0!</v>
      </c>
      <c r="P65" s="46" t="e">
        <f t="shared" si="10"/>
        <v>#DIV/0!</v>
      </c>
      <c r="Q65" s="46" t="e">
        <f t="shared" si="11"/>
        <v>#DIV/0!</v>
      </c>
      <c r="R65" s="46" t="e">
        <f t="shared" si="12"/>
        <v>#DIV/0!</v>
      </c>
      <c r="S65" s="46" t="e">
        <f t="shared" si="13"/>
        <v>#DIV/0!</v>
      </c>
      <c r="T65" s="46" t="e">
        <f t="shared" si="14"/>
        <v>#DIV/0!</v>
      </c>
      <c r="U65" s="46" t="e">
        <f t="shared" si="15"/>
        <v>#DIV/0!</v>
      </c>
      <c r="V65" s="26"/>
      <c r="W65" s="26"/>
      <c r="X65" s="26"/>
    </row>
    <row r="66" spans="1:24">
      <c r="A66" s="26"/>
      <c r="B66" s="121" t="s">
        <v>48</v>
      </c>
      <c r="C66" s="112"/>
      <c r="D66" s="20">
        <f t="shared" si="16"/>
        <v>3.5</v>
      </c>
      <c r="E66" s="7">
        <v>0</v>
      </c>
      <c r="F66" s="13">
        <f t="shared" si="3"/>
        <v>8.8388347648318447E-2</v>
      </c>
      <c r="G66" s="8" t="e">
        <f t="shared" si="4"/>
        <v>#DIV/0!</v>
      </c>
      <c r="H66" s="8" t="e">
        <f t="shared" si="5"/>
        <v>#DIV/0!</v>
      </c>
      <c r="I66" s="8" t="e">
        <f t="shared" si="6"/>
        <v>#DIV/0!</v>
      </c>
      <c r="J66" s="30"/>
      <c r="K66" s="26"/>
      <c r="L66" s="26"/>
      <c r="M66" s="46" t="e">
        <f t="shared" si="7"/>
        <v>#DIV/0!</v>
      </c>
      <c r="N66" s="46" t="e">
        <f t="shared" si="8"/>
        <v>#DIV/0!</v>
      </c>
      <c r="O66" s="46" t="e">
        <f t="shared" si="9"/>
        <v>#DIV/0!</v>
      </c>
      <c r="P66" s="46" t="e">
        <f t="shared" si="10"/>
        <v>#DIV/0!</v>
      </c>
      <c r="Q66" s="46" t="e">
        <f t="shared" si="11"/>
        <v>#DIV/0!</v>
      </c>
      <c r="R66" s="46" t="e">
        <f t="shared" si="12"/>
        <v>#DIV/0!</v>
      </c>
      <c r="S66" s="46" t="e">
        <f t="shared" si="13"/>
        <v>#DIV/0!</v>
      </c>
      <c r="T66" s="46" t="e">
        <f t="shared" si="14"/>
        <v>#DIV/0!</v>
      </c>
      <c r="U66" s="46" t="e">
        <f t="shared" si="15"/>
        <v>#DIV/0!</v>
      </c>
      <c r="V66" s="26"/>
      <c r="W66" s="26"/>
      <c r="X66" s="26"/>
    </row>
    <row r="67" spans="1:24">
      <c r="A67" s="26"/>
      <c r="B67" s="121" t="s">
        <v>48</v>
      </c>
      <c r="C67" s="112"/>
      <c r="D67" s="20">
        <f t="shared" si="16"/>
        <v>4</v>
      </c>
      <c r="E67" s="7">
        <v>0</v>
      </c>
      <c r="F67" s="13">
        <f t="shared" si="3"/>
        <v>6.25E-2</v>
      </c>
      <c r="G67" s="8" t="e">
        <f t="shared" si="4"/>
        <v>#DIV/0!</v>
      </c>
      <c r="H67" s="8" t="e">
        <f t="shared" si="5"/>
        <v>#DIV/0!</v>
      </c>
      <c r="I67" s="8" t="e">
        <f t="shared" si="6"/>
        <v>#DIV/0!</v>
      </c>
      <c r="J67" s="30"/>
      <c r="K67" s="26"/>
      <c r="L67" s="26"/>
      <c r="M67" s="46" t="e">
        <f t="shared" si="7"/>
        <v>#DIV/0!</v>
      </c>
      <c r="N67" s="46" t="e">
        <f t="shared" si="8"/>
        <v>#DIV/0!</v>
      </c>
      <c r="O67" s="46" t="e">
        <f t="shared" si="9"/>
        <v>#DIV/0!</v>
      </c>
      <c r="P67" s="46" t="e">
        <f t="shared" si="10"/>
        <v>#DIV/0!</v>
      </c>
      <c r="Q67" s="46" t="e">
        <f t="shared" si="11"/>
        <v>#DIV/0!</v>
      </c>
      <c r="R67" s="46" t="e">
        <f t="shared" si="12"/>
        <v>#DIV/0!</v>
      </c>
      <c r="S67" s="46" t="e">
        <f t="shared" si="13"/>
        <v>#DIV/0!</v>
      </c>
      <c r="T67" s="46" t="e">
        <f t="shared" si="14"/>
        <v>#DIV/0!</v>
      </c>
      <c r="U67" s="46" t="e">
        <f t="shared" si="15"/>
        <v>#DIV/0!</v>
      </c>
      <c r="V67" s="26"/>
      <c r="W67" s="26"/>
      <c r="X67" s="26"/>
    </row>
    <row r="68" spans="1:24">
      <c r="A68" s="26"/>
      <c r="B68" s="121" t="s">
        <v>20</v>
      </c>
      <c r="C68" s="112"/>
      <c r="D68" s="20">
        <f t="shared" si="16"/>
        <v>4.5</v>
      </c>
      <c r="E68" s="7">
        <v>0</v>
      </c>
      <c r="F68" s="13">
        <f t="shared" si="3"/>
        <v>4.4194173824159223E-2</v>
      </c>
      <c r="G68" s="8" t="e">
        <f t="shared" si="4"/>
        <v>#DIV/0!</v>
      </c>
      <c r="H68" s="8" t="e">
        <f t="shared" si="5"/>
        <v>#DIV/0!</v>
      </c>
      <c r="I68" s="8" t="e">
        <f t="shared" si="6"/>
        <v>#DIV/0!</v>
      </c>
      <c r="J68" s="30"/>
      <c r="K68" s="26"/>
      <c r="L68" s="26"/>
      <c r="M68" s="46" t="e">
        <f t="shared" si="7"/>
        <v>#DIV/0!</v>
      </c>
      <c r="N68" s="46" t="e">
        <f t="shared" si="8"/>
        <v>#DIV/0!</v>
      </c>
      <c r="O68" s="46" t="e">
        <f t="shared" si="9"/>
        <v>#DIV/0!</v>
      </c>
      <c r="P68" s="46" t="e">
        <f t="shared" si="10"/>
        <v>#DIV/0!</v>
      </c>
      <c r="Q68" s="46" t="e">
        <f t="shared" si="11"/>
        <v>#DIV/0!</v>
      </c>
      <c r="R68" s="46" t="e">
        <f t="shared" si="12"/>
        <v>#DIV/0!</v>
      </c>
      <c r="S68" s="46" t="e">
        <f t="shared" si="13"/>
        <v>#DIV/0!</v>
      </c>
      <c r="T68" s="46" t="e">
        <f t="shared" si="14"/>
        <v>#DIV/0!</v>
      </c>
      <c r="U68" s="46" t="e">
        <f t="shared" si="15"/>
        <v>#DIV/0!</v>
      </c>
      <c r="V68" s="26"/>
      <c r="W68" s="26"/>
      <c r="X68" s="26"/>
    </row>
    <row r="69" spans="1:24">
      <c r="A69" s="26"/>
      <c r="B69" s="121" t="s">
        <v>20</v>
      </c>
      <c r="C69" s="112"/>
      <c r="D69" s="20">
        <f t="shared" si="16"/>
        <v>5</v>
      </c>
      <c r="E69" s="7">
        <v>0</v>
      </c>
      <c r="F69" s="13">
        <f t="shared" si="3"/>
        <v>3.125E-2</v>
      </c>
      <c r="G69" s="8" t="e">
        <f t="shared" si="4"/>
        <v>#DIV/0!</v>
      </c>
      <c r="H69" s="8" t="e">
        <f t="shared" si="5"/>
        <v>#DIV/0!</v>
      </c>
      <c r="I69" s="8" t="e">
        <f t="shared" si="6"/>
        <v>#DIV/0!</v>
      </c>
      <c r="J69" s="30"/>
      <c r="K69" s="26"/>
      <c r="L69" s="26"/>
      <c r="M69" s="46" t="e">
        <f t="shared" si="7"/>
        <v>#DIV/0!</v>
      </c>
      <c r="N69" s="46" t="e">
        <f t="shared" si="8"/>
        <v>#DIV/0!</v>
      </c>
      <c r="O69" s="46" t="e">
        <f t="shared" si="9"/>
        <v>#DIV/0!</v>
      </c>
      <c r="P69" s="46" t="e">
        <f t="shared" si="10"/>
        <v>#DIV/0!</v>
      </c>
      <c r="Q69" s="46" t="e">
        <f t="shared" si="11"/>
        <v>#DIV/0!</v>
      </c>
      <c r="R69" s="46" t="e">
        <f t="shared" si="12"/>
        <v>#DIV/0!</v>
      </c>
      <c r="S69" s="46" t="e">
        <f t="shared" si="13"/>
        <v>#DIV/0!</v>
      </c>
      <c r="T69" s="46" t="e">
        <f t="shared" si="14"/>
        <v>#DIV/0!</v>
      </c>
      <c r="U69" s="46" t="e">
        <f t="shared" si="15"/>
        <v>#DIV/0!</v>
      </c>
      <c r="V69" s="26"/>
      <c r="W69" s="26"/>
      <c r="X69" s="26"/>
    </row>
    <row r="70" spans="1:24">
      <c r="A70" s="26"/>
      <c r="B70" s="121" t="s">
        <v>49</v>
      </c>
      <c r="C70" s="112"/>
      <c r="D70" s="20">
        <f t="shared" si="16"/>
        <v>5.5</v>
      </c>
      <c r="E70" s="7">
        <v>0</v>
      </c>
      <c r="F70" s="13">
        <f t="shared" si="3"/>
        <v>2.2097086912079608E-2</v>
      </c>
      <c r="G70" s="8" t="e">
        <f t="shared" si="4"/>
        <v>#DIV/0!</v>
      </c>
      <c r="H70" s="8" t="e">
        <f t="shared" si="5"/>
        <v>#DIV/0!</v>
      </c>
      <c r="I70" s="8" t="e">
        <f t="shared" si="6"/>
        <v>#DIV/0!</v>
      </c>
      <c r="J70" s="30"/>
      <c r="K70" s="26"/>
      <c r="L70" s="26"/>
      <c r="M70" s="46" t="e">
        <f t="shared" si="7"/>
        <v>#DIV/0!</v>
      </c>
      <c r="N70" s="46" t="e">
        <f t="shared" si="8"/>
        <v>#DIV/0!</v>
      </c>
      <c r="O70" s="46" t="e">
        <f t="shared" si="9"/>
        <v>#DIV/0!</v>
      </c>
      <c r="P70" s="46" t="e">
        <f t="shared" si="10"/>
        <v>#DIV/0!</v>
      </c>
      <c r="Q70" s="46" t="e">
        <f t="shared" si="11"/>
        <v>#DIV/0!</v>
      </c>
      <c r="R70" s="46" t="e">
        <f t="shared" si="12"/>
        <v>#DIV/0!</v>
      </c>
      <c r="S70" s="46" t="e">
        <f t="shared" si="13"/>
        <v>#DIV/0!</v>
      </c>
      <c r="T70" s="46" t="e">
        <f t="shared" si="14"/>
        <v>#DIV/0!</v>
      </c>
      <c r="U70" s="46" t="e">
        <f t="shared" si="15"/>
        <v>#DIV/0!</v>
      </c>
      <c r="V70" s="26"/>
      <c r="W70" s="26"/>
      <c r="X70" s="26"/>
    </row>
    <row r="71" spans="1:24">
      <c r="A71" s="26"/>
      <c r="B71" s="121" t="s">
        <v>50</v>
      </c>
      <c r="C71" s="112"/>
      <c r="D71" s="20">
        <f t="shared" si="16"/>
        <v>6</v>
      </c>
      <c r="E71" s="7">
        <v>0</v>
      </c>
      <c r="F71" s="13">
        <f t="shared" si="3"/>
        <v>1.5625E-2</v>
      </c>
      <c r="G71" s="8" t="e">
        <f t="shared" si="4"/>
        <v>#DIV/0!</v>
      </c>
      <c r="H71" s="8" t="e">
        <f t="shared" si="5"/>
        <v>#DIV/0!</v>
      </c>
      <c r="I71" s="8" t="e">
        <f t="shared" si="6"/>
        <v>#DIV/0!</v>
      </c>
      <c r="J71" s="30"/>
      <c r="K71" s="26"/>
      <c r="L71" s="26"/>
      <c r="M71" s="46" t="e">
        <f t="shared" si="7"/>
        <v>#DIV/0!</v>
      </c>
      <c r="N71" s="46" t="e">
        <f t="shared" si="8"/>
        <v>#DIV/0!</v>
      </c>
      <c r="O71" s="46" t="e">
        <f t="shared" si="9"/>
        <v>#DIV/0!</v>
      </c>
      <c r="P71" s="46" t="e">
        <f t="shared" si="10"/>
        <v>#DIV/0!</v>
      </c>
      <c r="Q71" s="46" t="e">
        <f t="shared" si="11"/>
        <v>#DIV/0!</v>
      </c>
      <c r="R71" s="46" t="e">
        <f t="shared" si="12"/>
        <v>#DIV/0!</v>
      </c>
      <c r="S71" s="46" t="e">
        <f t="shared" si="13"/>
        <v>#DIV/0!</v>
      </c>
      <c r="T71" s="46" t="e">
        <f t="shared" si="14"/>
        <v>#DIV/0!</v>
      </c>
      <c r="U71" s="46" t="e">
        <f t="shared" si="15"/>
        <v>#DIV/0!</v>
      </c>
      <c r="V71" s="26"/>
      <c r="W71" s="26"/>
      <c r="X71" s="26"/>
    </row>
    <row r="72" spans="1:24">
      <c r="A72" s="26"/>
      <c r="B72" s="121" t="s">
        <v>21</v>
      </c>
      <c r="C72" s="112"/>
      <c r="D72" s="20">
        <f t="shared" si="16"/>
        <v>6.5</v>
      </c>
      <c r="E72" s="7">
        <v>0</v>
      </c>
      <c r="F72" s="13">
        <f t="shared" si="3"/>
        <v>1.1048543456039808E-2</v>
      </c>
      <c r="G72" s="8" t="e">
        <f t="shared" si="4"/>
        <v>#DIV/0!</v>
      </c>
      <c r="H72" s="8" t="e">
        <f t="shared" si="5"/>
        <v>#DIV/0!</v>
      </c>
      <c r="I72" s="8" t="e">
        <f t="shared" si="6"/>
        <v>#DIV/0!</v>
      </c>
      <c r="J72" s="30"/>
      <c r="K72" s="26"/>
      <c r="L72" s="26"/>
      <c r="M72" s="46" t="e">
        <f t="shared" si="7"/>
        <v>#DIV/0!</v>
      </c>
      <c r="N72" s="46" t="e">
        <f t="shared" si="8"/>
        <v>#DIV/0!</v>
      </c>
      <c r="O72" s="46" t="e">
        <f t="shared" si="9"/>
        <v>#DIV/0!</v>
      </c>
      <c r="P72" s="46" t="e">
        <f t="shared" si="10"/>
        <v>#DIV/0!</v>
      </c>
      <c r="Q72" s="46" t="e">
        <f t="shared" si="11"/>
        <v>#DIV/0!</v>
      </c>
      <c r="R72" s="46" t="e">
        <f t="shared" si="12"/>
        <v>#DIV/0!</v>
      </c>
      <c r="S72" s="46" t="e">
        <f t="shared" si="13"/>
        <v>#DIV/0!</v>
      </c>
      <c r="T72" s="46" t="e">
        <f t="shared" si="14"/>
        <v>#DIV/0!</v>
      </c>
      <c r="U72" s="46" t="e">
        <f t="shared" si="15"/>
        <v>#DIV/0!</v>
      </c>
      <c r="V72" s="26"/>
      <c r="W72" s="26"/>
      <c r="X72" s="26"/>
    </row>
    <row r="73" spans="1:24">
      <c r="A73" s="26"/>
      <c r="B73" s="121" t="s">
        <v>21</v>
      </c>
      <c r="C73" s="112"/>
      <c r="D73" s="20">
        <f t="shared" si="16"/>
        <v>7</v>
      </c>
      <c r="E73" s="7">
        <v>0</v>
      </c>
      <c r="F73" s="13">
        <f t="shared" si="3"/>
        <v>7.8125E-3</v>
      </c>
      <c r="G73" s="8" t="e">
        <f t="shared" si="4"/>
        <v>#DIV/0!</v>
      </c>
      <c r="H73" s="8" t="e">
        <f t="shared" si="5"/>
        <v>#DIV/0!</v>
      </c>
      <c r="I73" s="8" t="e">
        <f t="shared" si="6"/>
        <v>#DIV/0!</v>
      </c>
      <c r="J73" s="26"/>
      <c r="K73" s="26"/>
      <c r="L73" s="26"/>
      <c r="M73" s="46" t="e">
        <f t="shared" si="7"/>
        <v>#DIV/0!</v>
      </c>
      <c r="N73" s="46" t="e">
        <f t="shared" si="8"/>
        <v>#DIV/0!</v>
      </c>
      <c r="O73" s="46" t="e">
        <f t="shared" si="9"/>
        <v>#DIV/0!</v>
      </c>
      <c r="P73" s="46" t="e">
        <f t="shared" si="10"/>
        <v>#DIV/0!</v>
      </c>
      <c r="Q73" s="46" t="e">
        <f t="shared" si="11"/>
        <v>#DIV/0!</v>
      </c>
      <c r="R73" s="46" t="e">
        <f t="shared" si="12"/>
        <v>#DIV/0!</v>
      </c>
      <c r="S73" s="46" t="e">
        <f t="shared" si="13"/>
        <v>#DIV/0!</v>
      </c>
      <c r="T73" s="46" t="e">
        <f t="shared" si="14"/>
        <v>#DIV/0!</v>
      </c>
      <c r="U73" s="46" t="e">
        <f t="shared" si="15"/>
        <v>#DIV/0!</v>
      </c>
      <c r="V73" s="26"/>
      <c r="W73" s="26"/>
      <c r="X73" s="26"/>
    </row>
    <row r="74" spans="1:24">
      <c r="A74" s="26"/>
      <c r="B74" s="121" t="s">
        <v>51</v>
      </c>
      <c r="C74" s="112"/>
      <c r="D74" s="20">
        <f t="shared" si="16"/>
        <v>7.5</v>
      </c>
      <c r="E74" s="7">
        <v>0</v>
      </c>
      <c r="F74" s="13">
        <f t="shared" si="3"/>
        <v>5.5242717280199038E-3</v>
      </c>
      <c r="G74" s="8" t="e">
        <f t="shared" si="4"/>
        <v>#DIV/0!</v>
      </c>
      <c r="H74" s="8" t="e">
        <f t="shared" si="5"/>
        <v>#DIV/0!</v>
      </c>
      <c r="I74" s="8" t="e">
        <f t="shared" si="6"/>
        <v>#DIV/0!</v>
      </c>
      <c r="J74" s="26"/>
      <c r="K74" s="26"/>
      <c r="L74" s="26"/>
      <c r="M74" s="46" t="e">
        <f t="shared" si="7"/>
        <v>#DIV/0!</v>
      </c>
      <c r="N74" s="46" t="e">
        <f t="shared" si="8"/>
        <v>#DIV/0!</v>
      </c>
      <c r="O74" s="46" t="e">
        <f t="shared" si="9"/>
        <v>#DIV/0!</v>
      </c>
      <c r="P74" s="46" t="e">
        <f t="shared" si="10"/>
        <v>#DIV/0!</v>
      </c>
      <c r="Q74" s="46" t="e">
        <f t="shared" si="11"/>
        <v>#DIV/0!</v>
      </c>
      <c r="R74" s="46" t="e">
        <f t="shared" si="12"/>
        <v>#DIV/0!</v>
      </c>
      <c r="S74" s="46" t="e">
        <f t="shared" si="13"/>
        <v>#DIV/0!</v>
      </c>
      <c r="T74" s="46" t="e">
        <f t="shared" si="14"/>
        <v>#DIV/0!</v>
      </c>
      <c r="U74" s="46" t="e">
        <f t="shared" si="15"/>
        <v>#DIV/0!</v>
      </c>
      <c r="V74" s="26"/>
      <c r="W74" s="26"/>
      <c r="X74" s="26"/>
    </row>
    <row r="75" spans="1:24">
      <c r="A75" s="26"/>
      <c r="B75" s="121" t="s">
        <v>51</v>
      </c>
      <c r="C75" s="112"/>
      <c r="D75" s="20">
        <f t="shared" si="16"/>
        <v>8</v>
      </c>
      <c r="E75" s="7">
        <v>0</v>
      </c>
      <c r="F75" s="13">
        <f t="shared" si="3"/>
        <v>3.90625E-3</v>
      </c>
      <c r="G75" s="8" t="e">
        <f t="shared" si="4"/>
        <v>#DIV/0!</v>
      </c>
      <c r="H75" s="8" t="e">
        <f t="shared" si="5"/>
        <v>#DIV/0!</v>
      </c>
      <c r="I75" s="8" t="e">
        <f t="shared" si="6"/>
        <v>#DIV/0!</v>
      </c>
      <c r="J75" s="26"/>
      <c r="K75" s="26"/>
      <c r="L75" s="26"/>
      <c r="M75" s="46" t="e">
        <f t="shared" si="7"/>
        <v>#DIV/0!</v>
      </c>
      <c r="N75" s="46" t="e">
        <f t="shared" si="8"/>
        <v>#DIV/0!</v>
      </c>
      <c r="O75" s="46" t="e">
        <f t="shared" si="9"/>
        <v>#DIV/0!</v>
      </c>
      <c r="P75" s="46" t="e">
        <f t="shared" si="10"/>
        <v>#DIV/0!</v>
      </c>
      <c r="Q75" s="46" t="e">
        <f t="shared" si="11"/>
        <v>#DIV/0!</v>
      </c>
      <c r="R75" s="46" t="e">
        <f t="shared" si="12"/>
        <v>#DIV/0!</v>
      </c>
      <c r="S75" s="46" t="e">
        <f t="shared" si="13"/>
        <v>#DIV/0!</v>
      </c>
      <c r="T75" s="46" t="e">
        <f t="shared" si="14"/>
        <v>#DIV/0!</v>
      </c>
      <c r="U75" s="46" t="e">
        <f t="shared" si="15"/>
        <v>#DIV/0!</v>
      </c>
      <c r="V75" s="26"/>
      <c r="W75" s="26"/>
      <c r="X75" s="26"/>
    </row>
    <row r="76" spans="1:24">
      <c r="A76" s="26"/>
      <c r="B76" s="121" t="s">
        <v>22</v>
      </c>
      <c r="C76" s="112"/>
      <c r="D76" s="20">
        <f t="shared" si="16"/>
        <v>8.5</v>
      </c>
      <c r="E76" s="7">
        <v>0</v>
      </c>
      <c r="F76" s="13">
        <f t="shared" si="3"/>
        <v>2.7621358640099515E-3</v>
      </c>
      <c r="G76" s="8" t="e">
        <f t="shared" si="4"/>
        <v>#DIV/0!</v>
      </c>
      <c r="H76" s="8" t="e">
        <f t="shared" si="5"/>
        <v>#DIV/0!</v>
      </c>
      <c r="I76" s="8" t="e">
        <f t="shared" si="6"/>
        <v>#DIV/0!</v>
      </c>
      <c r="J76" s="26"/>
      <c r="K76" s="26"/>
      <c r="L76" s="26"/>
      <c r="M76" s="46" t="e">
        <f t="shared" si="7"/>
        <v>#DIV/0!</v>
      </c>
      <c r="N76" s="46" t="e">
        <f t="shared" si="8"/>
        <v>#DIV/0!</v>
      </c>
      <c r="O76" s="46" t="e">
        <f t="shared" si="9"/>
        <v>#DIV/0!</v>
      </c>
      <c r="P76" s="46" t="e">
        <f t="shared" si="10"/>
        <v>#DIV/0!</v>
      </c>
      <c r="Q76" s="46" t="e">
        <f t="shared" si="11"/>
        <v>#DIV/0!</v>
      </c>
      <c r="R76" s="46" t="e">
        <f t="shared" si="12"/>
        <v>#DIV/0!</v>
      </c>
      <c r="S76" s="46" t="e">
        <f t="shared" si="13"/>
        <v>#DIV/0!</v>
      </c>
      <c r="T76" s="46" t="e">
        <f t="shared" si="14"/>
        <v>#DIV/0!</v>
      </c>
      <c r="U76" s="46" t="e">
        <f t="shared" si="15"/>
        <v>#DIV/0!</v>
      </c>
      <c r="V76" s="26"/>
      <c r="W76" s="26"/>
      <c r="X76" s="26"/>
    </row>
    <row r="77" spans="1:24">
      <c r="A77" s="26"/>
      <c r="B77" s="121" t="s">
        <v>22</v>
      </c>
      <c r="C77" s="112"/>
      <c r="D77" s="20">
        <f t="shared" si="16"/>
        <v>9</v>
      </c>
      <c r="E77" s="7">
        <v>0</v>
      </c>
      <c r="F77" s="13">
        <f t="shared" si="3"/>
        <v>1.953125E-3</v>
      </c>
      <c r="G77" s="8" t="e">
        <f t="shared" si="4"/>
        <v>#DIV/0!</v>
      </c>
      <c r="H77" s="8" t="e">
        <f t="shared" si="5"/>
        <v>#DIV/0!</v>
      </c>
      <c r="I77" s="8" t="e">
        <f t="shared" si="6"/>
        <v>#DIV/0!</v>
      </c>
      <c r="J77" s="26"/>
      <c r="K77" s="26"/>
      <c r="L77" s="26"/>
      <c r="M77" s="46" t="e">
        <f t="shared" si="7"/>
        <v>#DIV/0!</v>
      </c>
      <c r="N77" s="46" t="e">
        <f t="shared" si="8"/>
        <v>#DIV/0!</v>
      </c>
      <c r="O77" s="46" t="e">
        <f t="shared" si="9"/>
        <v>#DIV/0!</v>
      </c>
      <c r="P77" s="46" t="e">
        <f t="shared" si="10"/>
        <v>#DIV/0!</v>
      </c>
      <c r="Q77" s="46" t="e">
        <f t="shared" si="11"/>
        <v>#DIV/0!</v>
      </c>
      <c r="R77" s="46" t="e">
        <f t="shared" si="12"/>
        <v>#DIV/0!</v>
      </c>
      <c r="S77" s="46" t="e">
        <f t="shared" si="13"/>
        <v>#DIV/0!</v>
      </c>
      <c r="T77" s="46" t="e">
        <f t="shared" si="14"/>
        <v>#DIV/0!</v>
      </c>
      <c r="U77" s="46" t="e">
        <f t="shared" si="15"/>
        <v>#DIV/0!</v>
      </c>
      <c r="V77" s="26"/>
      <c r="W77" s="26"/>
      <c r="X77" s="26"/>
    </row>
    <row r="78" spans="1:24">
      <c r="A78" s="26"/>
      <c r="B78" s="121" t="s">
        <v>52</v>
      </c>
      <c r="C78" s="112"/>
      <c r="D78" s="20">
        <f t="shared" si="16"/>
        <v>9.5</v>
      </c>
      <c r="E78" s="7">
        <v>0</v>
      </c>
      <c r="F78" s="13">
        <f t="shared" si="3"/>
        <v>1.3810679320049757E-3</v>
      </c>
      <c r="G78" s="8" t="e">
        <f t="shared" si="4"/>
        <v>#DIV/0!</v>
      </c>
      <c r="H78" s="8" t="e">
        <f t="shared" si="5"/>
        <v>#DIV/0!</v>
      </c>
      <c r="I78" s="8" t="e">
        <f t="shared" si="6"/>
        <v>#DIV/0!</v>
      </c>
      <c r="J78" s="26"/>
      <c r="K78" s="26"/>
      <c r="L78" s="26"/>
      <c r="M78" s="46" t="e">
        <f t="shared" si="7"/>
        <v>#DIV/0!</v>
      </c>
      <c r="N78" s="46" t="e">
        <f t="shared" si="8"/>
        <v>#DIV/0!</v>
      </c>
      <c r="O78" s="46" t="e">
        <f t="shared" si="9"/>
        <v>#DIV/0!</v>
      </c>
      <c r="P78" s="46" t="e">
        <f t="shared" si="10"/>
        <v>#DIV/0!</v>
      </c>
      <c r="Q78" s="46" t="e">
        <f t="shared" si="11"/>
        <v>#DIV/0!</v>
      </c>
      <c r="R78" s="46" t="e">
        <f t="shared" si="12"/>
        <v>#DIV/0!</v>
      </c>
      <c r="S78" s="46" t="e">
        <f t="shared" si="13"/>
        <v>#DIV/0!</v>
      </c>
      <c r="T78" s="46" t="e">
        <f t="shared" si="14"/>
        <v>#DIV/0!</v>
      </c>
      <c r="U78" s="46" t="e">
        <f t="shared" si="15"/>
        <v>#DIV/0!</v>
      </c>
      <c r="V78" s="26"/>
      <c r="W78" s="26"/>
      <c r="X78" s="26"/>
    </row>
    <row r="79" spans="1:24">
      <c r="A79" s="26"/>
      <c r="B79" s="121" t="s">
        <v>52</v>
      </c>
      <c r="C79" s="112"/>
      <c r="D79" s="20">
        <f t="shared" si="16"/>
        <v>10</v>
      </c>
      <c r="E79" s="7">
        <v>0</v>
      </c>
      <c r="F79" s="13">
        <f t="shared" si="3"/>
        <v>9.765625E-4</v>
      </c>
      <c r="G79" s="8" t="e">
        <f t="shared" si="4"/>
        <v>#DIV/0!</v>
      </c>
      <c r="H79" s="8" t="e">
        <f t="shared" si="5"/>
        <v>#DIV/0!</v>
      </c>
      <c r="I79" s="8" t="e">
        <f t="shared" si="6"/>
        <v>#DIV/0!</v>
      </c>
      <c r="J79" s="26"/>
      <c r="K79" s="26"/>
      <c r="L79" s="26"/>
      <c r="M79" s="46" t="e">
        <f t="shared" si="7"/>
        <v>#DIV/0!</v>
      </c>
      <c r="N79" s="46" t="e">
        <f t="shared" si="8"/>
        <v>#DIV/0!</v>
      </c>
      <c r="O79" s="46" t="e">
        <f t="shared" si="9"/>
        <v>#DIV/0!</v>
      </c>
      <c r="P79" s="46" t="e">
        <f t="shared" si="10"/>
        <v>#DIV/0!</v>
      </c>
      <c r="Q79" s="46" t="e">
        <f t="shared" si="11"/>
        <v>#DIV/0!</v>
      </c>
      <c r="R79" s="46" t="e">
        <f t="shared" si="12"/>
        <v>#DIV/0!</v>
      </c>
      <c r="S79" s="46" t="e">
        <f t="shared" si="13"/>
        <v>#DIV/0!</v>
      </c>
      <c r="T79" s="46" t="e">
        <f t="shared" si="14"/>
        <v>#DIV/0!</v>
      </c>
      <c r="U79" s="46" t="e">
        <f t="shared" si="15"/>
        <v>#DIV/0!</v>
      </c>
      <c r="V79" s="26"/>
      <c r="W79" s="26"/>
      <c r="X79" s="26"/>
    </row>
    <row r="80" spans="1:24">
      <c r="A80" s="26"/>
      <c r="B80" s="17"/>
      <c r="C80" s="26"/>
      <c r="D80" s="17"/>
      <c r="E80" s="17"/>
      <c r="F80" s="17"/>
      <c r="G80" s="17"/>
      <c r="H80" s="17"/>
      <c r="I80" s="17"/>
      <c r="J80" s="17"/>
      <c r="K80" s="26"/>
      <c r="L80" s="26"/>
      <c r="M80" s="45" t="e">
        <f>SUM(M39:M79)</f>
        <v>#DIV/0!</v>
      </c>
      <c r="N80" s="45" t="e">
        <f t="shared" ref="N80:U80" si="17">SUM(N39:N79)</f>
        <v>#DIV/0!</v>
      </c>
      <c r="O80" s="45" t="e">
        <f t="shared" si="17"/>
        <v>#DIV/0!</v>
      </c>
      <c r="P80" s="45" t="e">
        <f t="shared" si="17"/>
        <v>#DIV/0!</v>
      </c>
      <c r="Q80" s="45" t="e">
        <f t="shared" si="17"/>
        <v>#DIV/0!</v>
      </c>
      <c r="R80" s="45" t="e">
        <f t="shared" si="17"/>
        <v>#DIV/0!</v>
      </c>
      <c r="S80" s="45" t="e">
        <f t="shared" si="17"/>
        <v>#DIV/0!</v>
      </c>
      <c r="T80" s="45" t="e">
        <f t="shared" si="17"/>
        <v>#DIV/0!</v>
      </c>
      <c r="U80" s="45" t="e">
        <f t="shared" si="17"/>
        <v>#DIV/0!</v>
      </c>
      <c r="V80" s="26"/>
      <c r="W80" s="26"/>
      <c r="X80" s="26"/>
    </row>
    <row r="81" spans="1:24" ht="13">
      <c r="A81" s="26"/>
      <c r="B81" s="90" t="s">
        <v>23</v>
      </c>
      <c r="C81" s="122"/>
      <c r="D81" s="25" t="s">
        <v>53</v>
      </c>
      <c r="E81" s="25" t="s">
        <v>0</v>
      </c>
      <c r="F81" s="25" t="s">
        <v>1</v>
      </c>
      <c r="G81" s="25" t="s">
        <v>2</v>
      </c>
      <c r="H81" s="25" t="s">
        <v>13</v>
      </c>
      <c r="I81" s="25" t="s">
        <v>4</v>
      </c>
      <c r="J81" s="17"/>
      <c r="K81" s="26"/>
      <c r="L81" s="26"/>
      <c r="M81" s="17"/>
      <c r="N81" s="17"/>
      <c r="O81" s="17"/>
      <c r="P81" s="17"/>
      <c r="Q81" s="17"/>
      <c r="R81" s="17"/>
      <c r="S81" s="17"/>
      <c r="T81" s="17"/>
      <c r="U81" s="17"/>
      <c r="V81" s="26"/>
      <c r="W81" s="26"/>
      <c r="X81" s="26"/>
    </row>
    <row r="82" spans="1:24">
      <c r="A82" s="26"/>
      <c r="B82" s="121" t="s">
        <v>37</v>
      </c>
      <c r="C82" s="112"/>
      <c r="D82" s="7">
        <v>-10</v>
      </c>
      <c r="E82" s="75">
        <v>0</v>
      </c>
      <c r="F82" s="11">
        <f t="shared" ref="F82:F122" si="18">2^(-D82)</f>
        <v>1024</v>
      </c>
      <c r="G82" s="8">
        <f t="shared" ref="G82:G122" si="19">E82/$E$12</f>
        <v>0</v>
      </c>
      <c r="H82" s="8">
        <f t="shared" ref="H82:H122" si="20">G82*100</f>
        <v>0</v>
      </c>
      <c r="I82" s="8">
        <f t="shared" ref="I82:I122" si="21">I83+H82</f>
        <v>100</v>
      </c>
      <c r="J82" s="27"/>
      <c r="K82" s="26"/>
      <c r="L82" s="26"/>
      <c r="M82" s="46" t="str">
        <f>IF(AND(I82&gt;=90,I83&lt;90),D82-0.5-(I82-90)*(-0.5/(I82-I83)),"")</f>
        <v/>
      </c>
      <c r="N82" s="46" t="str">
        <f>IF(AND(I82&gt;=84,I83&lt;84),D82-0.5-(I82-84)*(-0.5/(I82-I83)),"")</f>
        <v/>
      </c>
      <c r="O82" s="46" t="str">
        <f>IF(AND(I82&gt;=75,I83&lt;75),D82-0.5-(I82-75)*(-0.5/(I82-I83)),"")</f>
        <v/>
      </c>
      <c r="P82" s="46" t="str">
        <f>IF(AND(I82&gt;=50,I83&lt;50),D82-0.5-(I82-50)*(-0.5/(I82-I83)),"")</f>
        <v/>
      </c>
      <c r="Q82" s="46" t="str">
        <f>IF(AND(I82&gt;=40,I83&lt;40),D82-0.5-(I82-40)*(-0.5/(I82-I83)),"")</f>
        <v/>
      </c>
      <c r="R82" s="46" t="str">
        <f>IF(AND(I82&gt;=35,I83&lt;35),D82-0.5-(I82-35)*(-0.5/(I82-I83)),"")</f>
        <v/>
      </c>
      <c r="S82" s="46" t="str">
        <f>IF(AND(I82&gt;=25,I83&lt;25),D82-0.5-(I82-25)*(-0.5/(I82-I83)),"")</f>
        <v/>
      </c>
      <c r="T82" s="46" t="str">
        <f>IF(AND(I82&gt;=16,I83&lt;16),D82-0.5-(I82-16)*(-0.5/(I82-I83)),"")</f>
        <v/>
      </c>
      <c r="U82" s="46" t="str">
        <f>IF(AND(I82&gt;=10,I83&lt;10),D82-0.5-(I82-10)*(-0.5/(I82-I83)),"")</f>
        <v/>
      </c>
      <c r="V82" s="26"/>
      <c r="W82" s="26"/>
      <c r="X82" s="26"/>
    </row>
    <row r="83" spans="1:24">
      <c r="A83" s="26"/>
      <c r="B83" s="121" t="s">
        <v>42</v>
      </c>
      <c r="C83" s="112"/>
      <c r="D83" s="2">
        <v>-9.5</v>
      </c>
      <c r="E83" s="75">
        <v>0</v>
      </c>
      <c r="F83" s="3">
        <f t="shared" si="18"/>
        <v>724.0773439350246</v>
      </c>
      <c r="G83" s="8">
        <f t="shared" si="19"/>
        <v>0</v>
      </c>
      <c r="H83" s="8">
        <f t="shared" si="20"/>
        <v>0</v>
      </c>
      <c r="I83" s="8">
        <f t="shared" si="21"/>
        <v>100</v>
      </c>
      <c r="J83" s="27"/>
      <c r="K83" s="26"/>
      <c r="L83" s="26"/>
      <c r="M83" s="46" t="str">
        <f t="shared" ref="M83:M122" si="22">IF(AND(I83&gt;=90,I84&lt;90),D83-0.5-(I83-90)*(-0.5/(I83-I84)),"")</f>
        <v/>
      </c>
      <c r="N83" s="46" t="str">
        <f t="shared" ref="N83:N122" si="23">IF(AND(I83&gt;=84,I84&lt;84),D83-0.5-(I83-84)*(-0.5/(I83-I84)),"")</f>
        <v/>
      </c>
      <c r="O83" s="46" t="str">
        <f t="shared" ref="O83:O122" si="24">IF(AND(I83&gt;=75,I84&lt;75),D83-0.5-(I83-75)*(-0.5/(I83-I84)),"")</f>
        <v/>
      </c>
      <c r="P83" s="46" t="str">
        <f t="shared" ref="P83:P122" si="25">IF(AND(I83&gt;=50,I84&lt;50),D83-0.5-(I83-50)*(-0.5/(I83-I84)),"")</f>
        <v/>
      </c>
      <c r="Q83" s="46" t="str">
        <f t="shared" ref="Q83:Q122" si="26">IF(AND(I83&gt;=40,I84&lt;40),D83-0.5-(I83-40)*(-0.5/(I83-I84)),"")</f>
        <v/>
      </c>
      <c r="R83" s="46" t="str">
        <f t="shared" ref="R83:R122" si="27">IF(AND(I83&gt;=35,I84&lt;35),D83-0.5-(I83-35)*(-0.5/(I83-I84)),"")</f>
        <v/>
      </c>
      <c r="S83" s="46" t="str">
        <f t="shared" ref="S83:S122" si="28">IF(AND(I83&gt;=25,I84&lt;25),D83-0.5-(I83-25)*(-0.5/(I83-I84)),"")</f>
        <v/>
      </c>
      <c r="T83" s="46" t="str">
        <f t="shared" ref="T83:T122" si="29">IF(AND(I83&gt;=16,I84&lt;16),D83-0.5-(I83-16)*(-0.5/(I83-I84)),"")</f>
        <v/>
      </c>
      <c r="U83" s="46" t="str">
        <f t="shared" ref="U83:U122" si="30">IF(AND(I83&gt;=10,I84&lt;10),D83-0.5-(I83-10)*(-0.5/(I83-I84)),"")</f>
        <v/>
      </c>
      <c r="V83" s="26"/>
      <c r="W83" s="26"/>
      <c r="X83" s="26"/>
    </row>
    <row r="84" spans="1:24">
      <c r="A84" s="26"/>
      <c r="B84" s="121" t="s">
        <v>42</v>
      </c>
      <c r="C84" s="112"/>
      <c r="D84" s="4">
        <v>-9</v>
      </c>
      <c r="E84" s="75">
        <v>0</v>
      </c>
      <c r="F84" s="11">
        <f t="shared" si="18"/>
        <v>512</v>
      </c>
      <c r="G84" s="8">
        <f t="shared" si="19"/>
        <v>0</v>
      </c>
      <c r="H84" s="8">
        <f t="shared" si="20"/>
        <v>0</v>
      </c>
      <c r="I84" s="8">
        <f t="shared" si="21"/>
        <v>100</v>
      </c>
      <c r="J84" s="27"/>
      <c r="K84" s="26"/>
      <c r="L84" s="26"/>
      <c r="M84" s="46" t="str">
        <f t="shared" si="22"/>
        <v/>
      </c>
      <c r="N84" s="46" t="str">
        <f t="shared" si="23"/>
        <v/>
      </c>
      <c r="O84" s="46" t="str">
        <f t="shared" si="24"/>
        <v/>
      </c>
      <c r="P84" s="46" t="str">
        <f t="shared" si="25"/>
        <v/>
      </c>
      <c r="Q84" s="46" t="str">
        <f t="shared" si="26"/>
        <v/>
      </c>
      <c r="R84" s="46" t="str">
        <f t="shared" si="27"/>
        <v/>
      </c>
      <c r="S84" s="46" t="str">
        <f t="shared" si="28"/>
        <v/>
      </c>
      <c r="T84" s="46" t="str">
        <f t="shared" si="29"/>
        <v/>
      </c>
      <c r="U84" s="46" t="str">
        <f t="shared" si="30"/>
        <v/>
      </c>
      <c r="V84" s="26"/>
      <c r="W84" s="26"/>
      <c r="X84" s="26"/>
    </row>
    <row r="85" spans="1:24">
      <c r="A85" s="26"/>
      <c r="B85" s="121" t="s">
        <v>38</v>
      </c>
      <c r="C85" s="112"/>
      <c r="D85" s="4">
        <f t="shared" ref="D85:D122" si="31">D84+0.5</f>
        <v>-8.5</v>
      </c>
      <c r="E85" s="75">
        <v>0</v>
      </c>
      <c r="F85" s="11">
        <f t="shared" si="18"/>
        <v>362.0386719675123</v>
      </c>
      <c r="G85" s="8">
        <f t="shared" si="19"/>
        <v>0</v>
      </c>
      <c r="H85" s="8">
        <f t="shared" si="20"/>
        <v>0</v>
      </c>
      <c r="I85" s="8">
        <f t="shared" si="21"/>
        <v>100</v>
      </c>
      <c r="J85" s="27"/>
      <c r="K85" s="26"/>
      <c r="L85" s="26"/>
      <c r="M85" s="46" t="str">
        <f t="shared" si="22"/>
        <v/>
      </c>
      <c r="N85" s="46" t="str">
        <f t="shared" si="23"/>
        <v/>
      </c>
      <c r="O85" s="46" t="str">
        <f t="shared" si="24"/>
        <v/>
      </c>
      <c r="P85" s="46" t="str">
        <f t="shared" si="25"/>
        <v/>
      </c>
      <c r="Q85" s="46" t="str">
        <f t="shared" si="26"/>
        <v/>
      </c>
      <c r="R85" s="46" t="str">
        <f t="shared" si="27"/>
        <v/>
      </c>
      <c r="S85" s="46" t="str">
        <f t="shared" si="28"/>
        <v/>
      </c>
      <c r="T85" s="46" t="str">
        <f t="shared" si="29"/>
        <v/>
      </c>
      <c r="U85" s="46" t="str">
        <f t="shared" si="30"/>
        <v/>
      </c>
      <c r="V85" s="26"/>
      <c r="W85" s="26"/>
      <c r="X85" s="26"/>
    </row>
    <row r="86" spans="1:24">
      <c r="A86" s="26"/>
      <c r="B86" s="121" t="s">
        <v>38</v>
      </c>
      <c r="C86" s="112"/>
      <c r="D86" s="4">
        <f t="shared" si="31"/>
        <v>-8</v>
      </c>
      <c r="E86" s="75">
        <v>0</v>
      </c>
      <c r="F86" s="11">
        <f t="shared" si="18"/>
        <v>256</v>
      </c>
      <c r="G86" s="8">
        <f t="shared" si="19"/>
        <v>0</v>
      </c>
      <c r="H86" s="8">
        <f t="shared" si="20"/>
        <v>0</v>
      </c>
      <c r="I86" s="8">
        <f t="shared" si="21"/>
        <v>100</v>
      </c>
      <c r="J86" s="27"/>
      <c r="K86" s="26"/>
      <c r="L86" s="26"/>
      <c r="M86" s="46" t="str">
        <f t="shared" si="22"/>
        <v/>
      </c>
      <c r="N86" s="46" t="str">
        <f t="shared" si="23"/>
        <v/>
      </c>
      <c r="O86" s="46" t="str">
        <f t="shared" si="24"/>
        <v/>
      </c>
      <c r="P86" s="46" t="str">
        <f t="shared" si="25"/>
        <v/>
      </c>
      <c r="Q86" s="46" t="str">
        <f t="shared" si="26"/>
        <v/>
      </c>
      <c r="R86" s="46" t="str">
        <f t="shared" si="27"/>
        <v/>
      </c>
      <c r="S86" s="46" t="str">
        <f t="shared" si="28"/>
        <v/>
      </c>
      <c r="T86" s="46" t="str">
        <f t="shared" si="29"/>
        <v/>
      </c>
      <c r="U86" s="46" t="str">
        <f t="shared" si="30"/>
        <v/>
      </c>
      <c r="V86" s="26"/>
      <c r="W86" s="26"/>
      <c r="X86" s="26"/>
    </row>
    <row r="87" spans="1:24">
      <c r="A87" s="26"/>
      <c r="B87" s="121" t="s">
        <v>41</v>
      </c>
      <c r="C87" s="112"/>
      <c r="D87" s="4">
        <f t="shared" si="31"/>
        <v>-7.5</v>
      </c>
      <c r="E87" s="75">
        <v>2</v>
      </c>
      <c r="F87" s="11">
        <f t="shared" si="18"/>
        <v>181.01933598375612</v>
      </c>
      <c r="G87" s="8">
        <f t="shared" si="19"/>
        <v>3.7037037037037035E-2</v>
      </c>
      <c r="H87" s="8">
        <f t="shared" si="20"/>
        <v>3.7037037037037033</v>
      </c>
      <c r="I87" s="8">
        <f t="shared" si="21"/>
        <v>100</v>
      </c>
      <c r="J87" s="27"/>
      <c r="K87" s="26"/>
      <c r="L87" s="26"/>
      <c r="M87" s="46" t="str">
        <f t="shared" si="22"/>
        <v/>
      </c>
      <c r="N87" s="46" t="str">
        <f t="shared" si="23"/>
        <v/>
      </c>
      <c r="O87" s="46" t="str">
        <f t="shared" si="24"/>
        <v/>
      </c>
      <c r="P87" s="46" t="str">
        <f t="shared" si="25"/>
        <v/>
      </c>
      <c r="Q87" s="46" t="str">
        <f t="shared" si="26"/>
        <v/>
      </c>
      <c r="R87" s="46" t="str">
        <f t="shared" si="27"/>
        <v/>
      </c>
      <c r="S87" s="46" t="str">
        <f t="shared" si="28"/>
        <v/>
      </c>
      <c r="T87" s="46" t="str">
        <f t="shared" si="29"/>
        <v/>
      </c>
      <c r="U87" s="46" t="str">
        <f t="shared" si="30"/>
        <v/>
      </c>
      <c r="V87" s="26"/>
      <c r="W87" s="26"/>
      <c r="X87" s="26"/>
    </row>
    <row r="88" spans="1:24">
      <c r="A88" s="26"/>
      <c r="B88" s="121" t="s">
        <v>41</v>
      </c>
      <c r="C88" s="112"/>
      <c r="D88" s="4">
        <f t="shared" si="31"/>
        <v>-7</v>
      </c>
      <c r="E88" s="75">
        <v>3</v>
      </c>
      <c r="F88" s="11">
        <f t="shared" si="18"/>
        <v>128</v>
      </c>
      <c r="G88" s="8">
        <f t="shared" si="19"/>
        <v>5.5555555555555552E-2</v>
      </c>
      <c r="H88" s="8">
        <f t="shared" si="20"/>
        <v>5.5555555555555554</v>
      </c>
      <c r="I88" s="8">
        <f t="shared" si="21"/>
        <v>96.296296296296291</v>
      </c>
      <c r="J88" s="27"/>
      <c r="K88" s="26"/>
      <c r="L88" s="26"/>
      <c r="M88" s="46" t="str">
        <f t="shared" si="22"/>
        <v/>
      </c>
      <c r="N88" s="46" t="str">
        <f t="shared" si="23"/>
        <v/>
      </c>
      <c r="O88" s="46" t="str">
        <f t="shared" si="24"/>
        <v/>
      </c>
      <c r="P88" s="46" t="str">
        <f t="shared" si="25"/>
        <v/>
      </c>
      <c r="Q88" s="46" t="str">
        <f t="shared" si="26"/>
        <v/>
      </c>
      <c r="R88" s="46" t="str">
        <f t="shared" si="27"/>
        <v/>
      </c>
      <c r="S88" s="46" t="str">
        <f t="shared" si="28"/>
        <v/>
      </c>
      <c r="T88" s="46" t="str">
        <f t="shared" si="29"/>
        <v/>
      </c>
      <c r="U88" s="46" t="str">
        <f t="shared" si="30"/>
        <v/>
      </c>
      <c r="V88" s="26"/>
      <c r="W88" s="26"/>
      <c r="X88" s="26"/>
    </row>
    <row r="89" spans="1:24">
      <c r="A89" s="26"/>
      <c r="B89" s="121" t="s">
        <v>39</v>
      </c>
      <c r="C89" s="112"/>
      <c r="D89" s="4">
        <f t="shared" si="31"/>
        <v>-6.5</v>
      </c>
      <c r="E89" s="75">
        <v>2</v>
      </c>
      <c r="F89" s="3">
        <f t="shared" si="18"/>
        <v>90.509667991878061</v>
      </c>
      <c r="G89" s="8">
        <f t="shared" si="19"/>
        <v>3.7037037037037035E-2</v>
      </c>
      <c r="H89" s="8">
        <f t="shared" si="20"/>
        <v>3.7037037037037033</v>
      </c>
      <c r="I89" s="8">
        <f t="shared" si="21"/>
        <v>90.740740740740733</v>
      </c>
      <c r="J89" s="28"/>
      <c r="K89" s="26"/>
      <c r="L89" s="26"/>
      <c r="M89" s="46">
        <f t="shared" si="22"/>
        <v>-6.9000000000000012</v>
      </c>
      <c r="N89" s="46" t="str">
        <f t="shared" si="23"/>
        <v/>
      </c>
      <c r="O89" s="46" t="str">
        <f t="shared" si="24"/>
        <v/>
      </c>
      <c r="P89" s="46" t="str">
        <f t="shared" si="25"/>
        <v/>
      </c>
      <c r="Q89" s="46" t="str">
        <f t="shared" si="26"/>
        <v/>
      </c>
      <c r="R89" s="46" t="str">
        <f t="shared" si="27"/>
        <v/>
      </c>
      <c r="S89" s="46" t="str">
        <f t="shared" si="28"/>
        <v/>
      </c>
      <c r="T89" s="46" t="str">
        <f t="shared" si="29"/>
        <v/>
      </c>
      <c r="U89" s="46" t="str">
        <f t="shared" si="30"/>
        <v/>
      </c>
      <c r="V89" s="26"/>
      <c r="W89" s="26"/>
      <c r="X89" s="26"/>
    </row>
    <row r="90" spans="1:24">
      <c r="A90" s="26"/>
      <c r="B90" s="121" t="s">
        <v>40</v>
      </c>
      <c r="C90" s="112"/>
      <c r="D90" s="4">
        <f t="shared" si="31"/>
        <v>-6</v>
      </c>
      <c r="E90" s="75">
        <v>3</v>
      </c>
      <c r="F90" s="11">
        <f>2^(-D90)</f>
        <v>64</v>
      </c>
      <c r="G90" s="8">
        <f t="shared" si="19"/>
        <v>5.5555555555555552E-2</v>
      </c>
      <c r="H90" s="8">
        <f t="shared" si="20"/>
        <v>5.5555555555555554</v>
      </c>
      <c r="I90" s="8">
        <f t="shared" si="21"/>
        <v>87.037037037037024</v>
      </c>
      <c r="J90" s="28"/>
      <c r="K90" s="26"/>
      <c r="L90" s="26"/>
      <c r="M90" s="46" t="str">
        <f t="shared" si="22"/>
        <v/>
      </c>
      <c r="N90" s="46">
        <f t="shared" si="23"/>
        <v>-6.2266666666666683</v>
      </c>
      <c r="O90" s="46" t="str">
        <f t="shared" si="24"/>
        <v/>
      </c>
      <c r="P90" s="46" t="str">
        <f t="shared" si="25"/>
        <v/>
      </c>
      <c r="Q90" s="46" t="str">
        <f t="shared" si="26"/>
        <v/>
      </c>
      <c r="R90" s="46" t="str">
        <f t="shared" si="27"/>
        <v/>
      </c>
      <c r="S90" s="46" t="str">
        <f t="shared" si="28"/>
        <v/>
      </c>
      <c r="T90" s="46" t="str">
        <f t="shared" si="29"/>
        <v/>
      </c>
      <c r="U90" s="46" t="str">
        <f t="shared" si="30"/>
        <v/>
      </c>
      <c r="V90" s="26"/>
      <c r="W90" s="26"/>
      <c r="X90" s="26"/>
    </row>
    <row r="91" spans="1:24">
      <c r="A91" s="26"/>
      <c r="B91" s="121" t="s">
        <v>47</v>
      </c>
      <c r="C91" s="112"/>
      <c r="D91" s="4">
        <f t="shared" si="31"/>
        <v>-5.5</v>
      </c>
      <c r="E91" s="75">
        <v>7</v>
      </c>
      <c r="F91" s="10">
        <f t="shared" si="18"/>
        <v>45.254833995939045</v>
      </c>
      <c r="G91" s="8">
        <f t="shared" si="19"/>
        <v>0.12962962962962962</v>
      </c>
      <c r="H91" s="8">
        <f t="shared" si="20"/>
        <v>12.962962962962962</v>
      </c>
      <c r="I91" s="8">
        <f t="shared" si="21"/>
        <v>81.481481481481467</v>
      </c>
      <c r="J91" s="28"/>
      <c r="K91" s="26"/>
      <c r="L91" s="26"/>
      <c r="M91" s="46" t="str">
        <f t="shared" si="22"/>
        <v/>
      </c>
      <c r="N91" s="46" t="str">
        <f t="shared" si="23"/>
        <v/>
      </c>
      <c r="O91" s="46">
        <f t="shared" si="24"/>
        <v>-5.7500000000000009</v>
      </c>
      <c r="P91" s="46" t="str">
        <f t="shared" si="25"/>
        <v/>
      </c>
      <c r="Q91" s="46" t="str">
        <f t="shared" si="26"/>
        <v/>
      </c>
      <c r="R91" s="46" t="str">
        <f t="shared" si="27"/>
        <v/>
      </c>
      <c r="S91" s="46" t="str">
        <f t="shared" si="28"/>
        <v/>
      </c>
      <c r="T91" s="46" t="str">
        <f t="shared" si="29"/>
        <v/>
      </c>
      <c r="U91" s="46" t="str">
        <f t="shared" si="30"/>
        <v/>
      </c>
      <c r="V91" s="26"/>
      <c r="W91" s="26"/>
      <c r="X91" s="26"/>
    </row>
    <row r="92" spans="1:24">
      <c r="A92" s="26"/>
      <c r="B92" s="121" t="s">
        <v>47</v>
      </c>
      <c r="C92" s="112"/>
      <c r="D92" s="4">
        <f t="shared" si="31"/>
        <v>-5</v>
      </c>
      <c r="E92" s="75">
        <v>12</v>
      </c>
      <c r="F92" s="11">
        <f t="shared" si="18"/>
        <v>32</v>
      </c>
      <c r="G92" s="8">
        <f t="shared" si="19"/>
        <v>0.22222222222222221</v>
      </c>
      <c r="H92" s="8">
        <f t="shared" si="20"/>
        <v>22.222222222222221</v>
      </c>
      <c r="I92" s="8">
        <f t="shared" si="21"/>
        <v>68.518518518518505</v>
      </c>
      <c r="J92" s="28"/>
      <c r="K92" s="26"/>
      <c r="L92" s="26"/>
      <c r="M92" s="46" t="str">
        <f t="shared" si="22"/>
        <v/>
      </c>
      <c r="N92" s="46" t="str">
        <f t="shared" si="23"/>
        <v/>
      </c>
      <c r="O92" s="46" t="str">
        <f t="shared" si="24"/>
        <v/>
      </c>
      <c r="P92" s="46">
        <f t="shared" si="25"/>
        <v>-5.0833333333333339</v>
      </c>
      <c r="Q92" s="46" t="str">
        <f t="shared" si="26"/>
        <v/>
      </c>
      <c r="R92" s="46" t="str">
        <f t="shared" si="27"/>
        <v/>
      </c>
      <c r="S92" s="46" t="str">
        <f t="shared" si="28"/>
        <v/>
      </c>
      <c r="T92" s="46" t="str">
        <f t="shared" si="29"/>
        <v/>
      </c>
      <c r="U92" s="46" t="str">
        <f t="shared" si="30"/>
        <v/>
      </c>
      <c r="V92" s="26"/>
      <c r="W92" s="26"/>
      <c r="X92" s="26"/>
    </row>
    <row r="93" spans="1:24">
      <c r="A93" s="26"/>
      <c r="B93" s="121" t="s">
        <v>17</v>
      </c>
      <c r="C93" s="112"/>
      <c r="D93" s="4">
        <f t="shared" si="31"/>
        <v>-4.5</v>
      </c>
      <c r="E93" s="75">
        <v>8</v>
      </c>
      <c r="F93" s="3">
        <f t="shared" si="18"/>
        <v>22.627416997969519</v>
      </c>
      <c r="G93" s="8">
        <f t="shared" si="19"/>
        <v>0.14814814814814814</v>
      </c>
      <c r="H93" s="8">
        <f t="shared" si="20"/>
        <v>14.814814814814813</v>
      </c>
      <c r="I93" s="8">
        <f t="shared" si="21"/>
        <v>46.296296296296291</v>
      </c>
      <c r="J93" s="28"/>
      <c r="K93" s="26"/>
      <c r="L93" s="26"/>
      <c r="M93" s="46" t="str">
        <f t="shared" si="22"/>
        <v/>
      </c>
      <c r="N93" s="46" t="str">
        <f t="shared" si="23"/>
        <v/>
      </c>
      <c r="O93" s="46" t="str">
        <f t="shared" si="24"/>
        <v/>
      </c>
      <c r="P93" s="46" t="str">
        <f t="shared" si="25"/>
        <v/>
      </c>
      <c r="Q93" s="46">
        <f t="shared" si="26"/>
        <v>-4.7875000000000005</v>
      </c>
      <c r="R93" s="46">
        <f t="shared" si="27"/>
        <v>-4.6187500000000004</v>
      </c>
      <c r="S93" s="46" t="str">
        <f t="shared" si="28"/>
        <v/>
      </c>
      <c r="T93" s="46" t="str">
        <f t="shared" si="29"/>
        <v/>
      </c>
      <c r="U93" s="46" t="str">
        <f t="shared" si="30"/>
        <v/>
      </c>
      <c r="V93" s="26"/>
      <c r="W93" s="26"/>
      <c r="X93" s="26"/>
    </row>
    <row r="94" spans="1:24">
      <c r="A94" s="26"/>
      <c r="B94" s="121" t="s">
        <v>17</v>
      </c>
      <c r="C94" s="112"/>
      <c r="D94" s="4">
        <f t="shared" si="31"/>
        <v>-4</v>
      </c>
      <c r="E94" s="75">
        <v>4</v>
      </c>
      <c r="F94" s="11">
        <f t="shared" si="18"/>
        <v>16</v>
      </c>
      <c r="G94" s="8">
        <f t="shared" si="19"/>
        <v>7.407407407407407E-2</v>
      </c>
      <c r="H94" s="8">
        <f t="shared" si="20"/>
        <v>7.4074074074074066</v>
      </c>
      <c r="I94" s="8">
        <f t="shared" si="21"/>
        <v>31.481481481481474</v>
      </c>
      <c r="J94" s="28"/>
      <c r="K94" s="26"/>
      <c r="L94" s="26"/>
      <c r="M94" s="46" t="str">
        <f t="shared" si="22"/>
        <v/>
      </c>
      <c r="N94" s="46" t="str">
        <f t="shared" si="23"/>
        <v/>
      </c>
      <c r="O94" s="46" t="str">
        <f t="shared" si="24"/>
        <v/>
      </c>
      <c r="P94" s="46" t="str">
        <f t="shared" si="25"/>
        <v/>
      </c>
      <c r="Q94" s="46" t="str">
        <f t="shared" si="26"/>
        <v/>
      </c>
      <c r="R94" s="46" t="str">
        <f t="shared" si="27"/>
        <v/>
      </c>
      <c r="S94" s="46">
        <f t="shared" si="28"/>
        <v>-4.0625</v>
      </c>
      <c r="T94" s="46" t="str">
        <f t="shared" si="29"/>
        <v/>
      </c>
      <c r="U94" s="46" t="str">
        <f t="shared" si="30"/>
        <v/>
      </c>
      <c r="V94" s="26"/>
      <c r="W94" s="26"/>
      <c r="X94" s="26"/>
    </row>
    <row r="95" spans="1:24">
      <c r="A95" s="26"/>
      <c r="B95" s="121" t="s">
        <v>43</v>
      </c>
      <c r="C95" s="112"/>
      <c r="D95" s="4">
        <f t="shared" si="31"/>
        <v>-3.5</v>
      </c>
      <c r="E95" s="75">
        <v>4</v>
      </c>
      <c r="F95" s="3">
        <f t="shared" si="18"/>
        <v>11.313708498984759</v>
      </c>
      <c r="G95" s="8">
        <f t="shared" si="19"/>
        <v>7.407407407407407E-2</v>
      </c>
      <c r="H95" s="8">
        <f t="shared" si="20"/>
        <v>7.4074074074074066</v>
      </c>
      <c r="I95" s="8">
        <f t="shared" si="21"/>
        <v>24.074074074074069</v>
      </c>
      <c r="J95" s="28"/>
      <c r="K95" s="26"/>
      <c r="L95" s="26"/>
      <c r="M95" s="46" t="str">
        <f t="shared" si="22"/>
        <v/>
      </c>
      <c r="N95" s="46" t="str">
        <f t="shared" si="23"/>
        <v/>
      </c>
      <c r="O95" s="46" t="str">
        <f t="shared" si="24"/>
        <v/>
      </c>
      <c r="P95" s="46" t="str">
        <f t="shared" si="25"/>
        <v/>
      </c>
      <c r="Q95" s="46" t="str">
        <f t="shared" si="26"/>
        <v/>
      </c>
      <c r="R95" s="46" t="str">
        <f t="shared" si="27"/>
        <v/>
      </c>
      <c r="S95" s="46" t="str">
        <f t="shared" si="28"/>
        <v/>
      </c>
      <c r="T95" s="46" t="str">
        <f t="shared" si="29"/>
        <v/>
      </c>
      <c r="U95" s="46" t="str">
        <f t="shared" si="30"/>
        <v/>
      </c>
      <c r="V95" s="26"/>
      <c r="W95" s="26"/>
      <c r="X95" s="26"/>
    </row>
    <row r="96" spans="1:24">
      <c r="A96" s="26"/>
      <c r="B96" s="121" t="s">
        <v>43</v>
      </c>
      <c r="C96" s="112"/>
      <c r="D96" s="4">
        <f t="shared" si="31"/>
        <v>-3</v>
      </c>
      <c r="E96" s="75">
        <v>3</v>
      </c>
      <c r="F96" s="11">
        <f t="shared" si="18"/>
        <v>8</v>
      </c>
      <c r="G96" s="8">
        <f t="shared" si="19"/>
        <v>5.5555555555555552E-2</v>
      </c>
      <c r="H96" s="8">
        <f t="shared" si="20"/>
        <v>5.5555555555555554</v>
      </c>
      <c r="I96" s="8">
        <f t="shared" si="21"/>
        <v>16.666666666666664</v>
      </c>
      <c r="J96" s="28"/>
      <c r="K96" s="26"/>
      <c r="L96" s="26"/>
      <c r="M96" s="46" t="str">
        <f t="shared" si="22"/>
        <v/>
      </c>
      <c r="N96" s="46" t="str">
        <f t="shared" si="23"/>
        <v/>
      </c>
      <c r="O96" s="46" t="str">
        <f t="shared" si="24"/>
        <v/>
      </c>
      <c r="P96" s="46" t="str">
        <f t="shared" si="25"/>
        <v/>
      </c>
      <c r="Q96" s="46" t="str">
        <f t="shared" si="26"/>
        <v/>
      </c>
      <c r="R96" s="46" t="str">
        <f t="shared" si="27"/>
        <v/>
      </c>
      <c r="S96" s="46" t="str">
        <f t="shared" si="28"/>
        <v/>
      </c>
      <c r="T96" s="46">
        <f t="shared" si="29"/>
        <v>-3.4400000000000004</v>
      </c>
      <c r="U96" s="46" t="str">
        <f t="shared" si="30"/>
        <v/>
      </c>
      <c r="V96" s="26"/>
      <c r="W96" s="26"/>
      <c r="X96" s="26"/>
    </row>
    <row r="97" spans="1:24">
      <c r="A97" s="26"/>
      <c r="B97" s="121" t="s">
        <v>16</v>
      </c>
      <c r="C97" s="112"/>
      <c r="D97" s="4">
        <f t="shared" si="31"/>
        <v>-2.5</v>
      </c>
      <c r="E97" s="75">
        <v>2</v>
      </c>
      <c r="F97" s="10">
        <f t="shared" si="18"/>
        <v>5.6568542494923806</v>
      </c>
      <c r="G97" s="8">
        <f t="shared" si="19"/>
        <v>3.7037037037037035E-2</v>
      </c>
      <c r="H97" s="8">
        <f t="shared" si="20"/>
        <v>3.7037037037037033</v>
      </c>
      <c r="I97" s="8">
        <f t="shared" si="21"/>
        <v>11.111111111111111</v>
      </c>
      <c r="J97" s="28"/>
      <c r="K97" s="26"/>
      <c r="L97" s="26"/>
      <c r="M97" s="46" t="str">
        <f t="shared" si="22"/>
        <v/>
      </c>
      <c r="N97" s="46" t="str">
        <f t="shared" si="23"/>
        <v/>
      </c>
      <c r="O97" s="46" t="str">
        <f t="shared" si="24"/>
        <v/>
      </c>
      <c r="P97" s="46" t="str">
        <f t="shared" si="25"/>
        <v/>
      </c>
      <c r="Q97" s="46" t="str">
        <f t="shared" si="26"/>
        <v/>
      </c>
      <c r="R97" s="46" t="str">
        <f t="shared" si="27"/>
        <v/>
      </c>
      <c r="S97" s="46" t="str">
        <f t="shared" si="28"/>
        <v/>
      </c>
      <c r="T97" s="46" t="str">
        <f t="shared" si="29"/>
        <v/>
      </c>
      <c r="U97" s="46">
        <f t="shared" si="30"/>
        <v>-2.85</v>
      </c>
      <c r="V97" s="26"/>
      <c r="W97" s="26"/>
      <c r="X97" s="26"/>
    </row>
    <row r="98" spans="1:24">
      <c r="A98" s="26"/>
      <c r="B98" s="121" t="s">
        <v>16</v>
      </c>
      <c r="C98" s="112"/>
      <c r="D98" s="4">
        <f t="shared" si="31"/>
        <v>-2</v>
      </c>
      <c r="E98" s="75">
        <v>0</v>
      </c>
      <c r="F98" s="11">
        <f t="shared" si="18"/>
        <v>4</v>
      </c>
      <c r="G98" s="8">
        <f t="shared" si="19"/>
        <v>0</v>
      </c>
      <c r="H98" s="8">
        <f t="shared" si="20"/>
        <v>0</v>
      </c>
      <c r="I98" s="8">
        <f t="shared" si="21"/>
        <v>7.4074074074074066</v>
      </c>
      <c r="J98" s="28"/>
      <c r="K98" s="26"/>
      <c r="L98" s="26"/>
      <c r="M98" s="46" t="str">
        <f t="shared" si="22"/>
        <v/>
      </c>
      <c r="N98" s="46" t="str">
        <f t="shared" si="23"/>
        <v/>
      </c>
      <c r="O98" s="46" t="str">
        <f t="shared" si="24"/>
        <v/>
      </c>
      <c r="P98" s="46" t="str">
        <f t="shared" si="25"/>
        <v/>
      </c>
      <c r="Q98" s="46" t="str">
        <f t="shared" si="26"/>
        <v/>
      </c>
      <c r="R98" s="46" t="str">
        <f t="shared" si="27"/>
        <v/>
      </c>
      <c r="S98" s="46" t="str">
        <f t="shared" si="28"/>
        <v/>
      </c>
      <c r="T98" s="46" t="str">
        <f t="shared" si="29"/>
        <v/>
      </c>
      <c r="U98" s="46" t="str">
        <f t="shared" si="30"/>
        <v/>
      </c>
      <c r="V98" s="26"/>
      <c r="W98" s="26"/>
      <c r="X98" s="26"/>
    </row>
    <row r="99" spans="1:24">
      <c r="A99" s="26"/>
      <c r="B99" s="121" t="s">
        <v>46</v>
      </c>
      <c r="C99" s="112"/>
      <c r="D99" s="4">
        <f t="shared" si="31"/>
        <v>-1.5</v>
      </c>
      <c r="E99" s="75">
        <v>0</v>
      </c>
      <c r="F99" s="10">
        <f t="shared" si="18"/>
        <v>2.8284271247461898</v>
      </c>
      <c r="G99" s="8">
        <f t="shared" si="19"/>
        <v>0</v>
      </c>
      <c r="H99" s="8">
        <f t="shared" si="20"/>
        <v>0</v>
      </c>
      <c r="I99" s="8">
        <f t="shared" si="21"/>
        <v>7.4074074074074066</v>
      </c>
      <c r="J99" s="28"/>
      <c r="K99" s="26"/>
      <c r="L99" s="26"/>
      <c r="M99" s="46" t="str">
        <f t="shared" si="22"/>
        <v/>
      </c>
      <c r="N99" s="46" t="str">
        <f t="shared" si="23"/>
        <v/>
      </c>
      <c r="O99" s="46" t="str">
        <f t="shared" si="24"/>
        <v/>
      </c>
      <c r="P99" s="46" t="str">
        <f t="shared" si="25"/>
        <v/>
      </c>
      <c r="Q99" s="46" t="str">
        <f t="shared" si="26"/>
        <v/>
      </c>
      <c r="R99" s="46" t="str">
        <f t="shared" si="27"/>
        <v/>
      </c>
      <c r="S99" s="46" t="str">
        <f t="shared" si="28"/>
        <v/>
      </c>
      <c r="T99" s="46" t="str">
        <f t="shared" si="29"/>
        <v/>
      </c>
      <c r="U99" s="46" t="str">
        <f t="shared" si="30"/>
        <v/>
      </c>
      <c r="V99" s="26"/>
      <c r="W99" s="26"/>
      <c r="X99" s="26"/>
    </row>
    <row r="100" spans="1:24">
      <c r="A100" s="26"/>
      <c r="B100" s="121" t="s">
        <v>46</v>
      </c>
      <c r="C100" s="112"/>
      <c r="D100" s="4">
        <f t="shared" si="31"/>
        <v>-1</v>
      </c>
      <c r="E100" s="75">
        <v>1</v>
      </c>
      <c r="F100" s="11">
        <f t="shared" si="18"/>
        <v>2</v>
      </c>
      <c r="G100" s="8">
        <f t="shared" si="19"/>
        <v>1.8518518518518517E-2</v>
      </c>
      <c r="H100" s="8">
        <f t="shared" si="20"/>
        <v>1.8518518518518516</v>
      </c>
      <c r="I100" s="8">
        <f t="shared" si="21"/>
        <v>7.4074074074074066</v>
      </c>
      <c r="J100" s="28"/>
      <c r="K100" s="26"/>
      <c r="L100" s="26"/>
      <c r="M100" s="46" t="str">
        <f t="shared" si="22"/>
        <v/>
      </c>
      <c r="N100" s="46" t="str">
        <f t="shared" si="23"/>
        <v/>
      </c>
      <c r="O100" s="46" t="str">
        <f t="shared" si="24"/>
        <v/>
      </c>
      <c r="P100" s="46" t="str">
        <f t="shared" si="25"/>
        <v/>
      </c>
      <c r="Q100" s="46" t="str">
        <f t="shared" si="26"/>
        <v/>
      </c>
      <c r="R100" s="46" t="str">
        <f t="shared" si="27"/>
        <v/>
      </c>
      <c r="S100" s="46" t="str">
        <f t="shared" si="28"/>
        <v/>
      </c>
      <c r="T100" s="46" t="str">
        <f t="shared" si="29"/>
        <v/>
      </c>
      <c r="U100" s="46" t="str">
        <f t="shared" si="30"/>
        <v/>
      </c>
      <c r="V100" s="26"/>
      <c r="W100" s="26"/>
      <c r="X100" s="26"/>
    </row>
    <row r="101" spans="1:24">
      <c r="A101" s="26"/>
      <c r="B101" s="121" t="s">
        <v>45</v>
      </c>
      <c r="C101" s="112"/>
      <c r="D101" s="4">
        <f t="shared" si="31"/>
        <v>-0.5</v>
      </c>
      <c r="E101" s="75">
        <v>0</v>
      </c>
      <c r="F101" s="10">
        <f t="shared" si="18"/>
        <v>1.4142135623730951</v>
      </c>
      <c r="G101" s="8">
        <f t="shared" si="19"/>
        <v>0</v>
      </c>
      <c r="H101" s="8">
        <f t="shared" si="20"/>
        <v>0</v>
      </c>
      <c r="I101" s="8">
        <f t="shared" si="21"/>
        <v>5.5555555555555554</v>
      </c>
      <c r="J101" s="28"/>
      <c r="K101" s="26"/>
      <c r="L101" s="26"/>
      <c r="M101" s="46" t="str">
        <f t="shared" si="22"/>
        <v/>
      </c>
      <c r="N101" s="46" t="str">
        <f t="shared" si="23"/>
        <v/>
      </c>
      <c r="O101" s="46" t="str">
        <f t="shared" si="24"/>
        <v/>
      </c>
      <c r="P101" s="46" t="str">
        <f t="shared" si="25"/>
        <v/>
      </c>
      <c r="Q101" s="46" t="str">
        <f t="shared" si="26"/>
        <v/>
      </c>
      <c r="R101" s="46" t="str">
        <f t="shared" si="27"/>
        <v/>
      </c>
      <c r="S101" s="46" t="str">
        <f t="shared" si="28"/>
        <v/>
      </c>
      <c r="T101" s="46" t="str">
        <f t="shared" si="29"/>
        <v/>
      </c>
      <c r="U101" s="46" t="str">
        <f t="shared" si="30"/>
        <v/>
      </c>
      <c r="V101" s="26"/>
      <c r="W101" s="26"/>
      <c r="X101" s="26"/>
    </row>
    <row r="102" spans="1:24">
      <c r="A102" s="26"/>
      <c r="B102" s="121" t="s">
        <v>45</v>
      </c>
      <c r="C102" s="112"/>
      <c r="D102" s="4">
        <f t="shared" si="31"/>
        <v>0</v>
      </c>
      <c r="E102" s="75">
        <v>2</v>
      </c>
      <c r="F102" s="11">
        <f t="shared" si="18"/>
        <v>1</v>
      </c>
      <c r="G102" s="8">
        <f t="shared" si="19"/>
        <v>3.7037037037037035E-2</v>
      </c>
      <c r="H102" s="8">
        <f t="shared" si="20"/>
        <v>3.7037037037037033</v>
      </c>
      <c r="I102" s="8">
        <f t="shared" si="21"/>
        <v>5.5555555555555554</v>
      </c>
      <c r="J102" s="29"/>
      <c r="K102" s="26"/>
      <c r="L102" s="26"/>
      <c r="M102" s="46" t="str">
        <f t="shared" si="22"/>
        <v/>
      </c>
      <c r="N102" s="46" t="str">
        <f t="shared" si="23"/>
        <v/>
      </c>
      <c r="O102" s="46" t="str">
        <f t="shared" si="24"/>
        <v/>
      </c>
      <c r="P102" s="46" t="str">
        <f t="shared" si="25"/>
        <v/>
      </c>
      <c r="Q102" s="46" t="str">
        <f t="shared" si="26"/>
        <v/>
      </c>
      <c r="R102" s="46" t="str">
        <f t="shared" si="27"/>
        <v/>
      </c>
      <c r="S102" s="46" t="str">
        <f t="shared" si="28"/>
        <v/>
      </c>
      <c r="T102" s="46" t="str">
        <f t="shared" si="29"/>
        <v/>
      </c>
      <c r="U102" s="46" t="str">
        <f t="shared" si="30"/>
        <v/>
      </c>
      <c r="V102" s="26"/>
      <c r="W102" s="26"/>
      <c r="X102" s="26"/>
    </row>
    <row r="103" spans="1:24">
      <c r="A103" s="26"/>
      <c r="B103" s="121" t="s">
        <v>18</v>
      </c>
      <c r="C103" s="112"/>
      <c r="D103" s="4">
        <f t="shared" si="31"/>
        <v>0.5</v>
      </c>
      <c r="E103" s="75">
        <v>0</v>
      </c>
      <c r="F103" s="10">
        <f t="shared" si="18"/>
        <v>0.70710678118654746</v>
      </c>
      <c r="G103" s="8">
        <f t="shared" si="19"/>
        <v>0</v>
      </c>
      <c r="H103" s="8">
        <f t="shared" si="20"/>
        <v>0</v>
      </c>
      <c r="I103" s="8">
        <f t="shared" si="21"/>
        <v>1.8518518518518516</v>
      </c>
      <c r="J103" s="29"/>
      <c r="K103" s="26"/>
      <c r="L103" s="26"/>
      <c r="M103" s="46" t="str">
        <f t="shared" si="22"/>
        <v/>
      </c>
      <c r="N103" s="46" t="str">
        <f t="shared" si="23"/>
        <v/>
      </c>
      <c r="O103" s="46" t="str">
        <f t="shared" si="24"/>
        <v/>
      </c>
      <c r="P103" s="46" t="str">
        <f t="shared" si="25"/>
        <v/>
      </c>
      <c r="Q103" s="46" t="str">
        <f t="shared" si="26"/>
        <v/>
      </c>
      <c r="R103" s="46" t="str">
        <f t="shared" si="27"/>
        <v/>
      </c>
      <c r="S103" s="46" t="str">
        <f t="shared" si="28"/>
        <v/>
      </c>
      <c r="T103" s="46" t="str">
        <f t="shared" si="29"/>
        <v/>
      </c>
      <c r="U103" s="46" t="str">
        <f t="shared" si="30"/>
        <v/>
      </c>
      <c r="V103" s="26"/>
      <c r="W103" s="26"/>
      <c r="X103" s="26"/>
    </row>
    <row r="104" spans="1:24">
      <c r="A104" s="26"/>
      <c r="B104" s="121" t="s">
        <v>18</v>
      </c>
      <c r="C104" s="112"/>
      <c r="D104" s="4">
        <f t="shared" si="31"/>
        <v>1</v>
      </c>
      <c r="E104" s="75">
        <v>1</v>
      </c>
      <c r="F104" s="3">
        <f t="shared" si="18"/>
        <v>0.5</v>
      </c>
      <c r="G104" s="8">
        <f t="shared" si="19"/>
        <v>1.8518518518518517E-2</v>
      </c>
      <c r="H104" s="8">
        <f t="shared" si="20"/>
        <v>1.8518518518518516</v>
      </c>
      <c r="I104" s="8">
        <f t="shared" si="21"/>
        <v>1.8518518518518516</v>
      </c>
      <c r="J104" s="30"/>
      <c r="K104" s="26"/>
      <c r="L104" s="26"/>
      <c r="M104" s="46" t="str">
        <f t="shared" si="22"/>
        <v/>
      </c>
      <c r="N104" s="46" t="str">
        <f t="shared" si="23"/>
        <v/>
      </c>
      <c r="O104" s="46" t="str">
        <f t="shared" si="24"/>
        <v/>
      </c>
      <c r="P104" s="46" t="str">
        <f t="shared" si="25"/>
        <v/>
      </c>
      <c r="Q104" s="46" t="str">
        <f t="shared" si="26"/>
        <v/>
      </c>
      <c r="R104" s="46" t="str">
        <f t="shared" si="27"/>
        <v/>
      </c>
      <c r="S104" s="46" t="str">
        <f t="shared" si="28"/>
        <v/>
      </c>
      <c r="T104" s="46" t="str">
        <f t="shared" si="29"/>
        <v/>
      </c>
      <c r="U104" s="46" t="str">
        <f t="shared" si="30"/>
        <v/>
      </c>
      <c r="V104" s="26"/>
      <c r="W104" s="26"/>
      <c r="X104" s="26"/>
    </row>
    <row r="105" spans="1:24">
      <c r="A105" s="26"/>
      <c r="B105" s="121" t="s">
        <v>44</v>
      </c>
      <c r="C105" s="112"/>
      <c r="D105" s="4">
        <f t="shared" si="31"/>
        <v>1.5</v>
      </c>
      <c r="E105" s="75">
        <v>0</v>
      </c>
      <c r="F105" s="10">
        <f t="shared" si="18"/>
        <v>0.35355339059327379</v>
      </c>
      <c r="G105" s="8">
        <f t="shared" si="19"/>
        <v>0</v>
      </c>
      <c r="H105" s="8">
        <f t="shared" si="20"/>
        <v>0</v>
      </c>
      <c r="I105" s="8">
        <f t="shared" si="21"/>
        <v>0</v>
      </c>
      <c r="J105" s="30"/>
      <c r="K105" s="26"/>
      <c r="L105" s="26"/>
      <c r="M105" s="46" t="str">
        <f t="shared" si="22"/>
        <v/>
      </c>
      <c r="N105" s="46" t="str">
        <f t="shared" si="23"/>
        <v/>
      </c>
      <c r="O105" s="46" t="str">
        <f t="shared" si="24"/>
        <v/>
      </c>
      <c r="P105" s="46" t="str">
        <f t="shared" si="25"/>
        <v/>
      </c>
      <c r="Q105" s="46" t="str">
        <f t="shared" si="26"/>
        <v/>
      </c>
      <c r="R105" s="46" t="str">
        <f t="shared" si="27"/>
        <v/>
      </c>
      <c r="S105" s="46" t="str">
        <f t="shared" si="28"/>
        <v/>
      </c>
      <c r="T105" s="46" t="str">
        <f t="shared" si="29"/>
        <v/>
      </c>
      <c r="U105" s="46" t="str">
        <f t="shared" si="30"/>
        <v/>
      </c>
      <c r="V105" s="26"/>
      <c r="W105" s="26"/>
      <c r="X105" s="26"/>
    </row>
    <row r="106" spans="1:24">
      <c r="A106" s="26"/>
      <c r="B106" s="121" t="s">
        <v>44</v>
      </c>
      <c r="C106" s="112"/>
      <c r="D106" s="4">
        <f t="shared" si="31"/>
        <v>2</v>
      </c>
      <c r="E106" s="75">
        <v>0</v>
      </c>
      <c r="F106" s="13">
        <f t="shared" si="18"/>
        <v>0.25</v>
      </c>
      <c r="G106" s="8">
        <f t="shared" si="19"/>
        <v>0</v>
      </c>
      <c r="H106" s="8">
        <f t="shared" si="20"/>
        <v>0</v>
      </c>
      <c r="I106" s="8">
        <f t="shared" si="21"/>
        <v>0</v>
      </c>
      <c r="J106" s="30"/>
      <c r="K106" s="26"/>
      <c r="L106" s="26"/>
      <c r="M106" s="46" t="str">
        <f t="shared" si="22"/>
        <v/>
      </c>
      <c r="N106" s="46" t="str">
        <f t="shared" si="23"/>
        <v/>
      </c>
      <c r="O106" s="46" t="str">
        <f t="shared" si="24"/>
        <v/>
      </c>
      <c r="P106" s="46" t="str">
        <f t="shared" si="25"/>
        <v/>
      </c>
      <c r="Q106" s="46" t="str">
        <f t="shared" si="26"/>
        <v/>
      </c>
      <c r="R106" s="46" t="str">
        <f t="shared" si="27"/>
        <v/>
      </c>
      <c r="S106" s="46" t="str">
        <f t="shared" si="28"/>
        <v/>
      </c>
      <c r="T106" s="46" t="str">
        <f t="shared" si="29"/>
        <v/>
      </c>
      <c r="U106" s="46" t="str">
        <f t="shared" si="30"/>
        <v/>
      </c>
      <c r="V106" s="26"/>
      <c r="W106" s="26"/>
      <c r="X106" s="26"/>
    </row>
    <row r="107" spans="1:24">
      <c r="A107" s="26"/>
      <c r="B107" s="121" t="s">
        <v>19</v>
      </c>
      <c r="C107" s="112"/>
      <c r="D107" s="4">
        <f t="shared" si="31"/>
        <v>2.5</v>
      </c>
      <c r="E107" s="75">
        <v>0</v>
      </c>
      <c r="F107" s="13">
        <f t="shared" si="18"/>
        <v>0.17677669529663687</v>
      </c>
      <c r="G107" s="8">
        <f t="shared" si="19"/>
        <v>0</v>
      </c>
      <c r="H107" s="8">
        <f t="shared" si="20"/>
        <v>0</v>
      </c>
      <c r="I107" s="8">
        <f t="shared" si="21"/>
        <v>0</v>
      </c>
      <c r="J107" s="30"/>
      <c r="K107" s="26"/>
      <c r="L107" s="26"/>
      <c r="M107" s="46" t="str">
        <f t="shared" si="22"/>
        <v/>
      </c>
      <c r="N107" s="46" t="str">
        <f t="shared" si="23"/>
        <v/>
      </c>
      <c r="O107" s="46" t="str">
        <f t="shared" si="24"/>
        <v/>
      </c>
      <c r="P107" s="46" t="str">
        <f t="shared" si="25"/>
        <v/>
      </c>
      <c r="Q107" s="46" t="str">
        <f t="shared" si="26"/>
        <v/>
      </c>
      <c r="R107" s="46" t="str">
        <f t="shared" si="27"/>
        <v/>
      </c>
      <c r="S107" s="46" t="str">
        <f t="shared" si="28"/>
        <v/>
      </c>
      <c r="T107" s="46" t="str">
        <f t="shared" si="29"/>
        <v/>
      </c>
      <c r="U107" s="46" t="str">
        <f t="shared" si="30"/>
        <v/>
      </c>
      <c r="V107" s="26"/>
      <c r="W107" s="26"/>
      <c r="X107" s="26"/>
    </row>
    <row r="108" spans="1:24">
      <c r="A108" s="26"/>
      <c r="B108" s="121" t="s">
        <v>19</v>
      </c>
      <c r="C108" s="112"/>
      <c r="D108" s="4">
        <f t="shared" si="31"/>
        <v>3</v>
      </c>
      <c r="E108" s="75">
        <v>0</v>
      </c>
      <c r="F108" s="13">
        <f t="shared" si="18"/>
        <v>0.125</v>
      </c>
      <c r="G108" s="8">
        <f t="shared" si="19"/>
        <v>0</v>
      </c>
      <c r="H108" s="8">
        <f t="shared" si="20"/>
        <v>0</v>
      </c>
      <c r="I108" s="8">
        <f t="shared" si="21"/>
        <v>0</v>
      </c>
      <c r="J108" s="30"/>
      <c r="K108" s="26"/>
      <c r="L108" s="26"/>
      <c r="M108" s="46" t="str">
        <f t="shared" si="22"/>
        <v/>
      </c>
      <c r="N108" s="46" t="str">
        <f t="shared" si="23"/>
        <v/>
      </c>
      <c r="O108" s="46" t="str">
        <f t="shared" si="24"/>
        <v/>
      </c>
      <c r="P108" s="46" t="str">
        <f t="shared" si="25"/>
        <v/>
      </c>
      <c r="Q108" s="46" t="str">
        <f t="shared" si="26"/>
        <v/>
      </c>
      <c r="R108" s="46" t="str">
        <f t="shared" si="27"/>
        <v/>
      </c>
      <c r="S108" s="46" t="str">
        <f t="shared" si="28"/>
        <v/>
      </c>
      <c r="T108" s="46" t="str">
        <f t="shared" si="29"/>
        <v/>
      </c>
      <c r="U108" s="46" t="str">
        <f t="shared" si="30"/>
        <v/>
      </c>
      <c r="V108" s="26"/>
      <c r="W108" s="26"/>
      <c r="X108" s="26"/>
    </row>
    <row r="109" spans="1:24">
      <c r="A109" s="26"/>
      <c r="B109" s="121" t="s">
        <v>48</v>
      </c>
      <c r="C109" s="112"/>
      <c r="D109" s="4">
        <f t="shared" si="31"/>
        <v>3.5</v>
      </c>
      <c r="E109" s="75">
        <v>0</v>
      </c>
      <c r="F109" s="13">
        <f t="shared" si="18"/>
        <v>8.8388347648318447E-2</v>
      </c>
      <c r="G109" s="8">
        <f t="shared" si="19"/>
        <v>0</v>
      </c>
      <c r="H109" s="8">
        <f t="shared" si="20"/>
        <v>0</v>
      </c>
      <c r="I109" s="8">
        <f t="shared" si="21"/>
        <v>0</v>
      </c>
      <c r="J109" s="30"/>
      <c r="K109" s="26"/>
      <c r="L109" s="26"/>
      <c r="M109" s="46" t="str">
        <f t="shared" si="22"/>
        <v/>
      </c>
      <c r="N109" s="46" t="str">
        <f t="shared" si="23"/>
        <v/>
      </c>
      <c r="O109" s="46" t="str">
        <f t="shared" si="24"/>
        <v/>
      </c>
      <c r="P109" s="46" t="str">
        <f t="shared" si="25"/>
        <v/>
      </c>
      <c r="Q109" s="46" t="str">
        <f t="shared" si="26"/>
        <v/>
      </c>
      <c r="R109" s="46" t="str">
        <f t="shared" si="27"/>
        <v/>
      </c>
      <c r="S109" s="46" t="str">
        <f t="shared" si="28"/>
        <v/>
      </c>
      <c r="T109" s="46" t="str">
        <f t="shared" si="29"/>
        <v/>
      </c>
      <c r="U109" s="46" t="str">
        <f t="shared" si="30"/>
        <v/>
      </c>
      <c r="V109" s="26"/>
      <c r="W109" s="26"/>
      <c r="X109" s="26"/>
    </row>
    <row r="110" spans="1:24">
      <c r="A110" s="26"/>
      <c r="B110" s="121" t="s">
        <v>48</v>
      </c>
      <c r="C110" s="112"/>
      <c r="D110" s="4">
        <f t="shared" si="31"/>
        <v>4</v>
      </c>
      <c r="E110" s="75">
        <v>0</v>
      </c>
      <c r="F110" s="13">
        <f t="shared" si="18"/>
        <v>6.25E-2</v>
      </c>
      <c r="G110" s="8">
        <f t="shared" si="19"/>
        <v>0</v>
      </c>
      <c r="H110" s="8">
        <f t="shared" si="20"/>
        <v>0</v>
      </c>
      <c r="I110" s="8">
        <f t="shared" si="21"/>
        <v>0</v>
      </c>
      <c r="J110" s="30"/>
      <c r="K110" s="26"/>
      <c r="L110" s="26"/>
      <c r="M110" s="46" t="str">
        <f t="shared" si="22"/>
        <v/>
      </c>
      <c r="N110" s="46" t="str">
        <f t="shared" si="23"/>
        <v/>
      </c>
      <c r="O110" s="46" t="str">
        <f t="shared" si="24"/>
        <v/>
      </c>
      <c r="P110" s="46" t="str">
        <f t="shared" si="25"/>
        <v/>
      </c>
      <c r="Q110" s="46" t="str">
        <f t="shared" si="26"/>
        <v/>
      </c>
      <c r="R110" s="46" t="str">
        <f t="shared" si="27"/>
        <v/>
      </c>
      <c r="S110" s="46" t="str">
        <f t="shared" si="28"/>
        <v/>
      </c>
      <c r="T110" s="46" t="str">
        <f t="shared" si="29"/>
        <v/>
      </c>
      <c r="U110" s="46" t="str">
        <f t="shared" si="30"/>
        <v/>
      </c>
      <c r="V110" s="26"/>
      <c r="W110" s="26"/>
      <c r="X110" s="26"/>
    </row>
    <row r="111" spans="1:24">
      <c r="A111" s="26"/>
      <c r="B111" s="121" t="s">
        <v>20</v>
      </c>
      <c r="C111" s="112"/>
      <c r="D111" s="4">
        <f t="shared" si="31"/>
        <v>4.5</v>
      </c>
      <c r="E111" s="75">
        <v>0</v>
      </c>
      <c r="F111" s="13">
        <f t="shared" si="18"/>
        <v>4.4194173824159223E-2</v>
      </c>
      <c r="G111" s="8">
        <f t="shared" si="19"/>
        <v>0</v>
      </c>
      <c r="H111" s="8">
        <f t="shared" si="20"/>
        <v>0</v>
      </c>
      <c r="I111" s="8">
        <f t="shared" si="21"/>
        <v>0</v>
      </c>
      <c r="J111" s="30"/>
      <c r="K111" s="26"/>
      <c r="L111" s="26"/>
      <c r="M111" s="46" t="str">
        <f t="shared" si="22"/>
        <v/>
      </c>
      <c r="N111" s="46" t="str">
        <f t="shared" si="23"/>
        <v/>
      </c>
      <c r="O111" s="46" t="str">
        <f t="shared" si="24"/>
        <v/>
      </c>
      <c r="P111" s="46" t="str">
        <f t="shared" si="25"/>
        <v/>
      </c>
      <c r="Q111" s="46" t="str">
        <f t="shared" si="26"/>
        <v/>
      </c>
      <c r="R111" s="46" t="str">
        <f t="shared" si="27"/>
        <v/>
      </c>
      <c r="S111" s="46" t="str">
        <f t="shared" si="28"/>
        <v/>
      </c>
      <c r="T111" s="46" t="str">
        <f t="shared" si="29"/>
        <v/>
      </c>
      <c r="U111" s="46" t="str">
        <f t="shared" si="30"/>
        <v/>
      </c>
      <c r="V111" s="26"/>
      <c r="W111" s="26"/>
      <c r="X111" s="26"/>
    </row>
    <row r="112" spans="1:24">
      <c r="A112" s="26"/>
      <c r="B112" s="121" t="s">
        <v>20</v>
      </c>
      <c r="C112" s="112"/>
      <c r="D112" s="4">
        <f t="shared" si="31"/>
        <v>5</v>
      </c>
      <c r="E112" s="75">
        <v>0</v>
      </c>
      <c r="F112" s="13">
        <f t="shared" si="18"/>
        <v>3.125E-2</v>
      </c>
      <c r="G112" s="8">
        <f t="shared" si="19"/>
        <v>0</v>
      </c>
      <c r="H112" s="8">
        <f t="shared" si="20"/>
        <v>0</v>
      </c>
      <c r="I112" s="8">
        <f t="shared" si="21"/>
        <v>0</v>
      </c>
      <c r="J112" s="30"/>
      <c r="K112" s="26"/>
      <c r="L112" s="26"/>
      <c r="M112" s="46" t="str">
        <f t="shared" si="22"/>
        <v/>
      </c>
      <c r="N112" s="46" t="str">
        <f t="shared" si="23"/>
        <v/>
      </c>
      <c r="O112" s="46" t="str">
        <f t="shared" si="24"/>
        <v/>
      </c>
      <c r="P112" s="46" t="str">
        <f t="shared" si="25"/>
        <v/>
      </c>
      <c r="Q112" s="46" t="str">
        <f t="shared" si="26"/>
        <v/>
      </c>
      <c r="R112" s="46" t="str">
        <f t="shared" si="27"/>
        <v/>
      </c>
      <c r="S112" s="46" t="str">
        <f t="shared" si="28"/>
        <v/>
      </c>
      <c r="T112" s="46" t="str">
        <f t="shared" si="29"/>
        <v/>
      </c>
      <c r="U112" s="46" t="str">
        <f t="shared" si="30"/>
        <v/>
      </c>
      <c r="V112" s="26"/>
      <c r="W112" s="26"/>
      <c r="X112" s="26"/>
    </row>
    <row r="113" spans="1:24">
      <c r="A113" s="26"/>
      <c r="B113" s="121" t="s">
        <v>49</v>
      </c>
      <c r="C113" s="112"/>
      <c r="D113" s="4">
        <f t="shared" si="31"/>
        <v>5.5</v>
      </c>
      <c r="E113" s="75">
        <v>0</v>
      </c>
      <c r="F113" s="13">
        <f t="shared" si="18"/>
        <v>2.2097086912079608E-2</v>
      </c>
      <c r="G113" s="8">
        <f t="shared" si="19"/>
        <v>0</v>
      </c>
      <c r="H113" s="8">
        <f t="shared" si="20"/>
        <v>0</v>
      </c>
      <c r="I113" s="8">
        <f t="shared" si="21"/>
        <v>0</v>
      </c>
      <c r="J113" s="30"/>
      <c r="K113" s="26"/>
      <c r="L113" s="26"/>
      <c r="M113" s="46" t="str">
        <f t="shared" si="22"/>
        <v/>
      </c>
      <c r="N113" s="46" t="str">
        <f t="shared" si="23"/>
        <v/>
      </c>
      <c r="O113" s="46" t="str">
        <f t="shared" si="24"/>
        <v/>
      </c>
      <c r="P113" s="46" t="str">
        <f t="shared" si="25"/>
        <v/>
      </c>
      <c r="Q113" s="46" t="str">
        <f t="shared" si="26"/>
        <v/>
      </c>
      <c r="R113" s="46" t="str">
        <f t="shared" si="27"/>
        <v/>
      </c>
      <c r="S113" s="46" t="str">
        <f t="shared" si="28"/>
        <v/>
      </c>
      <c r="T113" s="46" t="str">
        <f t="shared" si="29"/>
        <v/>
      </c>
      <c r="U113" s="46" t="str">
        <f t="shared" si="30"/>
        <v/>
      </c>
      <c r="V113" s="26"/>
      <c r="W113" s="26"/>
      <c r="X113" s="26"/>
    </row>
    <row r="114" spans="1:24">
      <c r="A114" s="26"/>
      <c r="B114" s="121" t="s">
        <v>50</v>
      </c>
      <c r="C114" s="112"/>
      <c r="D114" s="4">
        <f t="shared" si="31"/>
        <v>6</v>
      </c>
      <c r="E114" s="75">
        <v>0</v>
      </c>
      <c r="F114" s="13">
        <f t="shared" si="18"/>
        <v>1.5625E-2</v>
      </c>
      <c r="G114" s="8">
        <f t="shared" si="19"/>
        <v>0</v>
      </c>
      <c r="H114" s="8">
        <f t="shared" si="20"/>
        <v>0</v>
      </c>
      <c r="I114" s="8">
        <f t="shared" si="21"/>
        <v>0</v>
      </c>
      <c r="J114" s="30"/>
      <c r="K114" s="26"/>
      <c r="L114" s="26"/>
      <c r="M114" s="46" t="str">
        <f t="shared" si="22"/>
        <v/>
      </c>
      <c r="N114" s="46" t="str">
        <f t="shared" si="23"/>
        <v/>
      </c>
      <c r="O114" s="46" t="str">
        <f t="shared" si="24"/>
        <v/>
      </c>
      <c r="P114" s="46" t="str">
        <f t="shared" si="25"/>
        <v/>
      </c>
      <c r="Q114" s="46" t="str">
        <f t="shared" si="26"/>
        <v/>
      </c>
      <c r="R114" s="46" t="str">
        <f t="shared" si="27"/>
        <v/>
      </c>
      <c r="S114" s="46" t="str">
        <f t="shared" si="28"/>
        <v/>
      </c>
      <c r="T114" s="46" t="str">
        <f t="shared" si="29"/>
        <v/>
      </c>
      <c r="U114" s="46" t="str">
        <f t="shared" si="30"/>
        <v/>
      </c>
      <c r="V114" s="26"/>
      <c r="W114" s="26"/>
      <c r="X114" s="26"/>
    </row>
    <row r="115" spans="1:24">
      <c r="A115" s="26"/>
      <c r="B115" s="121" t="s">
        <v>21</v>
      </c>
      <c r="C115" s="112"/>
      <c r="D115" s="4">
        <f t="shared" si="31"/>
        <v>6.5</v>
      </c>
      <c r="E115" s="75">
        <v>0</v>
      </c>
      <c r="F115" s="13">
        <f t="shared" si="18"/>
        <v>1.1048543456039808E-2</v>
      </c>
      <c r="G115" s="8">
        <f t="shared" si="19"/>
        <v>0</v>
      </c>
      <c r="H115" s="8">
        <f t="shared" si="20"/>
        <v>0</v>
      </c>
      <c r="I115" s="8">
        <f t="shared" si="21"/>
        <v>0</v>
      </c>
      <c r="J115" s="30"/>
      <c r="K115" s="26"/>
      <c r="L115" s="26"/>
      <c r="M115" s="46" t="str">
        <f t="shared" si="22"/>
        <v/>
      </c>
      <c r="N115" s="46" t="str">
        <f t="shared" si="23"/>
        <v/>
      </c>
      <c r="O115" s="46" t="str">
        <f t="shared" si="24"/>
        <v/>
      </c>
      <c r="P115" s="46" t="str">
        <f t="shared" si="25"/>
        <v/>
      </c>
      <c r="Q115" s="46" t="str">
        <f t="shared" si="26"/>
        <v/>
      </c>
      <c r="R115" s="46" t="str">
        <f t="shared" si="27"/>
        <v/>
      </c>
      <c r="S115" s="46" t="str">
        <f t="shared" si="28"/>
        <v/>
      </c>
      <c r="T115" s="46" t="str">
        <f t="shared" si="29"/>
        <v/>
      </c>
      <c r="U115" s="46" t="str">
        <f t="shared" si="30"/>
        <v/>
      </c>
      <c r="V115" s="26"/>
      <c r="W115" s="26"/>
      <c r="X115" s="26"/>
    </row>
    <row r="116" spans="1:24">
      <c r="A116" s="26"/>
      <c r="B116" s="121" t="s">
        <v>21</v>
      </c>
      <c r="C116" s="112"/>
      <c r="D116" s="4">
        <f t="shared" si="31"/>
        <v>7</v>
      </c>
      <c r="E116" s="75">
        <v>0</v>
      </c>
      <c r="F116" s="13">
        <f t="shared" si="18"/>
        <v>7.8125E-3</v>
      </c>
      <c r="G116" s="8">
        <f t="shared" si="19"/>
        <v>0</v>
      </c>
      <c r="H116" s="8">
        <f t="shared" si="20"/>
        <v>0</v>
      </c>
      <c r="I116" s="8">
        <f t="shared" si="21"/>
        <v>0</v>
      </c>
      <c r="J116" s="26"/>
      <c r="K116" s="26"/>
      <c r="L116" s="26"/>
      <c r="M116" s="46" t="str">
        <f t="shared" si="22"/>
        <v/>
      </c>
      <c r="N116" s="46" t="str">
        <f t="shared" si="23"/>
        <v/>
      </c>
      <c r="O116" s="46" t="str">
        <f t="shared" si="24"/>
        <v/>
      </c>
      <c r="P116" s="46" t="str">
        <f t="shared" si="25"/>
        <v/>
      </c>
      <c r="Q116" s="46" t="str">
        <f t="shared" si="26"/>
        <v/>
      </c>
      <c r="R116" s="46" t="str">
        <f t="shared" si="27"/>
        <v/>
      </c>
      <c r="S116" s="46" t="str">
        <f t="shared" si="28"/>
        <v/>
      </c>
      <c r="T116" s="46" t="str">
        <f t="shared" si="29"/>
        <v/>
      </c>
      <c r="U116" s="46" t="str">
        <f t="shared" si="30"/>
        <v/>
      </c>
      <c r="V116" s="26"/>
      <c r="W116" s="26"/>
      <c r="X116" s="26"/>
    </row>
    <row r="117" spans="1:24">
      <c r="A117" s="26"/>
      <c r="B117" s="121" t="s">
        <v>51</v>
      </c>
      <c r="C117" s="112"/>
      <c r="D117" s="4">
        <f t="shared" si="31"/>
        <v>7.5</v>
      </c>
      <c r="E117" s="75">
        <v>0</v>
      </c>
      <c r="F117" s="13">
        <f t="shared" si="18"/>
        <v>5.5242717280199038E-3</v>
      </c>
      <c r="G117" s="8">
        <f t="shared" si="19"/>
        <v>0</v>
      </c>
      <c r="H117" s="8">
        <f t="shared" si="20"/>
        <v>0</v>
      </c>
      <c r="I117" s="8">
        <f t="shared" si="21"/>
        <v>0</v>
      </c>
      <c r="J117" s="26"/>
      <c r="K117" s="26"/>
      <c r="L117" s="26"/>
      <c r="M117" s="46" t="str">
        <f t="shared" si="22"/>
        <v/>
      </c>
      <c r="N117" s="46" t="str">
        <f t="shared" si="23"/>
        <v/>
      </c>
      <c r="O117" s="46" t="str">
        <f t="shared" si="24"/>
        <v/>
      </c>
      <c r="P117" s="46" t="str">
        <f t="shared" si="25"/>
        <v/>
      </c>
      <c r="Q117" s="46" t="str">
        <f t="shared" si="26"/>
        <v/>
      </c>
      <c r="R117" s="46" t="str">
        <f t="shared" si="27"/>
        <v/>
      </c>
      <c r="S117" s="46" t="str">
        <f t="shared" si="28"/>
        <v/>
      </c>
      <c r="T117" s="46" t="str">
        <f t="shared" si="29"/>
        <v/>
      </c>
      <c r="U117" s="46" t="str">
        <f t="shared" si="30"/>
        <v/>
      </c>
      <c r="V117" s="26"/>
      <c r="W117" s="26"/>
      <c r="X117" s="26"/>
    </row>
    <row r="118" spans="1:24">
      <c r="A118" s="26"/>
      <c r="B118" s="121" t="s">
        <v>51</v>
      </c>
      <c r="C118" s="112"/>
      <c r="D118" s="4">
        <f t="shared" si="31"/>
        <v>8</v>
      </c>
      <c r="E118" s="75">
        <v>0</v>
      </c>
      <c r="F118" s="13">
        <f t="shared" si="18"/>
        <v>3.90625E-3</v>
      </c>
      <c r="G118" s="8">
        <f t="shared" si="19"/>
        <v>0</v>
      </c>
      <c r="H118" s="8">
        <f t="shared" si="20"/>
        <v>0</v>
      </c>
      <c r="I118" s="8">
        <f t="shared" si="21"/>
        <v>0</v>
      </c>
      <c r="J118" s="26"/>
      <c r="K118" s="26"/>
      <c r="L118" s="26"/>
      <c r="M118" s="46" t="str">
        <f t="shared" si="22"/>
        <v/>
      </c>
      <c r="N118" s="46" t="str">
        <f t="shared" si="23"/>
        <v/>
      </c>
      <c r="O118" s="46" t="str">
        <f t="shared" si="24"/>
        <v/>
      </c>
      <c r="P118" s="46" t="str">
        <f t="shared" si="25"/>
        <v/>
      </c>
      <c r="Q118" s="46" t="str">
        <f t="shared" si="26"/>
        <v/>
      </c>
      <c r="R118" s="46" t="str">
        <f t="shared" si="27"/>
        <v/>
      </c>
      <c r="S118" s="46" t="str">
        <f t="shared" si="28"/>
        <v/>
      </c>
      <c r="T118" s="46" t="str">
        <f t="shared" si="29"/>
        <v/>
      </c>
      <c r="U118" s="46" t="str">
        <f t="shared" si="30"/>
        <v/>
      </c>
      <c r="V118" s="26"/>
      <c r="W118" s="26"/>
      <c r="X118" s="26"/>
    </row>
    <row r="119" spans="1:24">
      <c r="A119" s="26"/>
      <c r="B119" s="121" t="s">
        <v>22</v>
      </c>
      <c r="C119" s="112"/>
      <c r="D119" s="4">
        <f t="shared" si="31"/>
        <v>8.5</v>
      </c>
      <c r="E119" s="75">
        <v>0</v>
      </c>
      <c r="F119" s="13">
        <f t="shared" si="18"/>
        <v>2.7621358640099515E-3</v>
      </c>
      <c r="G119" s="8">
        <f t="shared" si="19"/>
        <v>0</v>
      </c>
      <c r="H119" s="8">
        <f t="shared" si="20"/>
        <v>0</v>
      </c>
      <c r="I119" s="8">
        <f t="shared" si="21"/>
        <v>0</v>
      </c>
      <c r="J119" s="26"/>
      <c r="K119" s="26"/>
      <c r="L119" s="26"/>
      <c r="M119" s="46" t="str">
        <f t="shared" si="22"/>
        <v/>
      </c>
      <c r="N119" s="46" t="str">
        <f t="shared" si="23"/>
        <v/>
      </c>
      <c r="O119" s="46" t="str">
        <f t="shared" si="24"/>
        <v/>
      </c>
      <c r="P119" s="46" t="str">
        <f t="shared" si="25"/>
        <v/>
      </c>
      <c r="Q119" s="46" t="str">
        <f t="shared" si="26"/>
        <v/>
      </c>
      <c r="R119" s="46" t="str">
        <f t="shared" si="27"/>
        <v/>
      </c>
      <c r="S119" s="46" t="str">
        <f t="shared" si="28"/>
        <v/>
      </c>
      <c r="T119" s="46" t="str">
        <f t="shared" si="29"/>
        <v/>
      </c>
      <c r="U119" s="46" t="str">
        <f t="shared" si="30"/>
        <v/>
      </c>
      <c r="V119" s="26"/>
      <c r="W119" s="26"/>
      <c r="X119" s="26"/>
    </row>
    <row r="120" spans="1:24">
      <c r="A120" s="26"/>
      <c r="B120" s="121" t="s">
        <v>22</v>
      </c>
      <c r="C120" s="112"/>
      <c r="D120" s="4">
        <f t="shared" si="31"/>
        <v>9</v>
      </c>
      <c r="E120" s="75">
        <v>0</v>
      </c>
      <c r="F120" s="13">
        <f t="shared" si="18"/>
        <v>1.953125E-3</v>
      </c>
      <c r="G120" s="8">
        <f t="shared" si="19"/>
        <v>0</v>
      </c>
      <c r="H120" s="8">
        <f t="shared" si="20"/>
        <v>0</v>
      </c>
      <c r="I120" s="8">
        <f t="shared" si="21"/>
        <v>0</v>
      </c>
      <c r="J120" s="26"/>
      <c r="K120" s="26"/>
      <c r="L120" s="26"/>
      <c r="M120" s="46" t="str">
        <f t="shared" si="22"/>
        <v/>
      </c>
      <c r="N120" s="46" t="str">
        <f t="shared" si="23"/>
        <v/>
      </c>
      <c r="O120" s="46" t="str">
        <f t="shared" si="24"/>
        <v/>
      </c>
      <c r="P120" s="46" t="str">
        <f t="shared" si="25"/>
        <v/>
      </c>
      <c r="Q120" s="46" t="str">
        <f t="shared" si="26"/>
        <v/>
      </c>
      <c r="R120" s="46" t="str">
        <f t="shared" si="27"/>
        <v/>
      </c>
      <c r="S120" s="46" t="str">
        <f t="shared" si="28"/>
        <v/>
      </c>
      <c r="T120" s="46" t="str">
        <f t="shared" si="29"/>
        <v/>
      </c>
      <c r="U120" s="46" t="str">
        <f t="shared" si="30"/>
        <v/>
      </c>
      <c r="V120" s="26"/>
      <c r="W120" s="26"/>
      <c r="X120" s="26"/>
    </row>
    <row r="121" spans="1:24">
      <c r="A121" s="26"/>
      <c r="B121" s="121" t="s">
        <v>52</v>
      </c>
      <c r="C121" s="112"/>
      <c r="D121" s="4">
        <f t="shared" si="31"/>
        <v>9.5</v>
      </c>
      <c r="E121" s="75">
        <v>0</v>
      </c>
      <c r="F121" s="13">
        <f t="shared" si="18"/>
        <v>1.3810679320049757E-3</v>
      </c>
      <c r="G121" s="8">
        <f t="shared" si="19"/>
        <v>0</v>
      </c>
      <c r="H121" s="8">
        <f t="shared" si="20"/>
        <v>0</v>
      </c>
      <c r="I121" s="8">
        <f t="shared" si="21"/>
        <v>0</v>
      </c>
      <c r="J121" s="26"/>
      <c r="K121" s="26"/>
      <c r="L121" s="26"/>
      <c r="M121" s="46" t="str">
        <f t="shared" si="22"/>
        <v/>
      </c>
      <c r="N121" s="46" t="str">
        <f t="shared" si="23"/>
        <v/>
      </c>
      <c r="O121" s="46" t="str">
        <f t="shared" si="24"/>
        <v/>
      </c>
      <c r="P121" s="46" t="str">
        <f t="shared" si="25"/>
        <v/>
      </c>
      <c r="Q121" s="46" t="str">
        <f t="shared" si="26"/>
        <v/>
      </c>
      <c r="R121" s="46" t="str">
        <f t="shared" si="27"/>
        <v/>
      </c>
      <c r="S121" s="46" t="str">
        <f t="shared" si="28"/>
        <v/>
      </c>
      <c r="T121" s="46" t="str">
        <f t="shared" si="29"/>
        <v/>
      </c>
      <c r="U121" s="46" t="str">
        <f t="shared" si="30"/>
        <v/>
      </c>
      <c r="V121" s="26"/>
      <c r="W121" s="26"/>
      <c r="X121" s="26"/>
    </row>
    <row r="122" spans="1:24">
      <c r="A122" s="26"/>
      <c r="B122" s="121" t="s">
        <v>52</v>
      </c>
      <c r="C122" s="112"/>
      <c r="D122" s="4">
        <f t="shared" si="31"/>
        <v>10</v>
      </c>
      <c r="E122" s="75">
        <v>0</v>
      </c>
      <c r="F122" s="13">
        <f t="shared" si="18"/>
        <v>9.765625E-4</v>
      </c>
      <c r="G122" s="8">
        <f t="shared" si="19"/>
        <v>0</v>
      </c>
      <c r="H122" s="8">
        <f t="shared" si="20"/>
        <v>0</v>
      </c>
      <c r="I122" s="8">
        <f t="shared" si="21"/>
        <v>0</v>
      </c>
      <c r="J122" s="26">
        <f>SUM(E82:E122)</f>
        <v>54</v>
      </c>
      <c r="K122" s="26"/>
      <c r="L122" s="26"/>
      <c r="M122" s="46" t="str">
        <f t="shared" si="22"/>
        <v/>
      </c>
      <c r="N122" s="46" t="str">
        <f t="shared" si="23"/>
        <v/>
      </c>
      <c r="O122" s="46" t="str">
        <f t="shared" si="24"/>
        <v/>
      </c>
      <c r="P122" s="46" t="str">
        <f t="shared" si="25"/>
        <v/>
      </c>
      <c r="Q122" s="46" t="str">
        <f t="shared" si="26"/>
        <v/>
      </c>
      <c r="R122" s="46" t="str">
        <f t="shared" si="27"/>
        <v/>
      </c>
      <c r="S122" s="46" t="str">
        <f t="shared" si="28"/>
        <v/>
      </c>
      <c r="T122" s="46" t="str">
        <f t="shared" si="29"/>
        <v/>
      </c>
      <c r="U122" s="46" t="str">
        <f t="shared" si="30"/>
        <v/>
      </c>
      <c r="V122" s="26"/>
      <c r="W122" s="26"/>
      <c r="X122" s="26"/>
    </row>
    <row r="123" spans="1:24">
      <c r="A123" s="26"/>
      <c r="B123" s="17"/>
      <c r="C123" s="26"/>
      <c r="D123" s="17"/>
      <c r="E123" s="17"/>
      <c r="F123" s="17"/>
      <c r="G123" s="17"/>
      <c r="H123" s="17"/>
      <c r="I123" s="17"/>
      <c r="J123" s="81"/>
      <c r="K123" s="26"/>
      <c r="L123" s="26"/>
      <c r="M123" s="45">
        <f>SUM(M82:M122)</f>
        <v>-6.9000000000000012</v>
      </c>
      <c r="N123" s="45">
        <f t="shared" ref="N123:U123" si="32">SUM(N82:N122)</f>
        <v>-6.2266666666666683</v>
      </c>
      <c r="O123" s="45">
        <f t="shared" si="32"/>
        <v>-5.7500000000000009</v>
      </c>
      <c r="P123" s="45">
        <f t="shared" si="32"/>
        <v>-5.0833333333333339</v>
      </c>
      <c r="Q123" s="45">
        <f t="shared" si="32"/>
        <v>-4.7875000000000005</v>
      </c>
      <c r="R123" s="45">
        <f t="shared" si="32"/>
        <v>-4.6187500000000004</v>
      </c>
      <c r="S123" s="45">
        <f t="shared" si="32"/>
        <v>-4.0625</v>
      </c>
      <c r="T123" s="45">
        <f t="shared" si="32"/>
        <v>-3.4400000000000004</v>
      </c>
      <c r="U123" s="45">
        <f t="shared" si="32"/>
        <v>-2.85</v>
      </c>
      <c r="V123" s="26"/>
      <c r="W123" s="26"/>
      <c r="X123" s="26"/>
    </row>
    <row r="124" spans="1:24" ht="13">
      <c r="A124" s="26"/>
      <c r="B124" s="113" t="s">
        <v>23</v>
      </c>
      <c r="C124" s="123"/>
      <c r="D124" s="24" t="s">
        <v>53</v>
      </c>
      <c r="E124" s="24" t="s">
        <v>15</v>
      </c>
      <c r="F124" s="24" t="s">
        <v>1</v>
      </c>
      <c r="G124" s="24" t="s">
        <v>2</v>
      </c>
      <c r="H124" s="24" t="s">
        <v>14</v>
      </c>
      <c r="I124" s="24" t="s">
        <v>4</v>
      </c>
      <c r="J124" s="81"/>
      <c r="K124" s="26"/>
      <c r="L124" s="26"/>
      <c r="M124" s="17"/>
      <c r="N124" s="17"/>
      <c r="O124" s="17"/>
      <c r="P124" s="17"/>
      <c r="Q124" s="17"/>
      <c r="R124" s="17"/>
      <c r="S124" s="17"/>
      <c r="T124" s="17"/>
      <c r="U124" s="17"/>
      <c r="V124" s="26"/>
      <c r="W124" s="26"/>
      <c r="X124" s="26"/>
    </row>
    <row r="125" spans="1:24">
      <c r="A125" s="26"/>
      <c r="B125" s="121" t="s">
        <v>37</v>
      </c>
      <c r="C125" s="112"/>
      <c r="D125" s="7">
        <v>-10</v>
      </c>
      <c r="E125" s="75">
        <v>0</v>
      </c>
      <c r="F125" s="11">
        <f t="shared" ref="F125:F165" si="33">2^(-D125)</f>
        <v>1024</v>
      </c>
      <c r="G125" s="8" t="e">
        <f t="shared" ref="G125:G165" si="34">E125/$E$14</f>
        <v>#DIV/0!</v>
      </c>
      <c r="H125" s="8" t="e">
        <f t="shared" ref="H125:H165" si="35">G125*100</f>
        <v>#DIV/0!</v>
      </c>
      <c r="I125" s="8" t="e">
        <f>I126+H125</f>
        <v>#DIV/0!</v>
      </c>
      <c r="J125" s="27"/>
      <c r="K125" s="26"/>
      <c r="L125" s="26"/>
      <c r="M125" s="46" t="e">
        <f>IF(AND(I125&gt;=90,I126&lt;90),D125-0.5-(I125-90)*(-0.5/(I125-I126)),"")</f>
        <v>#DIV/0!</v>
      </c>
      <c r="N125" s="46" t="e">
        <f>IF(AND(I125&gt;=84,I126&lt;84),D125-0.5-(I125-84)*(-0.5/(I125-I126)),"")</f>
        <v>#DIV/0!</v>
      </c>
      <c r="O125" s="46" t="e">
        <f>IF(AND(I125&gt;=75,I126&lt;75),D125-0.5-(I125-75)*(-0.5/(I125-I126)),"")</f>
        <v>#DIV/0!</v>
      </c>
      <c r="P125" s="46" t="e">
        <f>IF(AND(I125&gt;=50,I126&lt;50),D125-0.5-(I125-50)*(-0.5/(I125-I126)),"")</f>
        <v>#DIV/0!</v>
      </c>
      <c r="Q125" s="46" t="e">
        <f>IF(AND(I125&gt;=40,I126&lt;40),D125-0.5-(I125-40)*(-0.5/(I125-I126)),"")</f>
        <v>#DIV/0!</v>
      </c>
      <c r="R125" s="46" t="e">
        <f>IF(AND(I125&gt;=35,I126&lt;35),D125-0.5-(I125-35)*(-0.5/(I125-I126)),"")</f>
        <v>#DIV/0!</v>
      </c>
      <c r="S125" s="46" t="e">
        <f>IF(AND(I125&gt;=25,I126&lt;25),D125-0.5-(I125-25)*(-0.5/(I125-I126)),"")</f>
        <v>#DIV/0!</v>
      </c>
      <c r="T125" s="46" t="e">
        <f>IF(AND(I125&gt;=16,I126&lt;16),D125-0.5-(I125-16)*(-0.5/(I125-I126)),"")</f>
        <v>#DIV/0!</v>
      </c>
      <c r="U125" s="46" t="e">
        <f>IF(AND(I125&gt;=10,I126&lt;10),D125-0.5-(I125-10)*(-0.5/(I125-I126)),"")</f>
        <v>#DIV/0!</v>
      </c>
      <c r="V125" s="26"/>
      <c r="W125" s="26"/>
      <c r="X125" s="26"/>
    </row>
    <row r="126" spans="1:24">
      <c r="A126" s="26"/>
      <c r="B126" s="121" t="s">
        <v>42</v>
      </c>
      <c r="C126" s="112"/>
      <c r="D126" s="2">
        <v>-9.5</v>
      </c>
      <c r="E126" s="76">
        <v>0</v>
      </c>
      <c r="F126" s="3">
        <f t="shared" si="33"/>
        <v>724.0773439350246</v>
      </c>
      <c r="G126" s="8" t="e">
        <f t="shared" si="34"/>
        <v>#DIV/0!</v>
      </c>
      <c r="H126" s="8" t="e">
        <f t="shared" si="35"/>
        <v>#DIV/0!</v>
      </c>
      <c r="I126" s="8" t="e">
        <f t="shared" ref="I126:I164" si="36">I127+H126</f>
        <v>#DIV/0!</v>
      </c>
      <c r="J126" s="27"/>
      <c r="K126" s="26"/>
      <c r="L126" s="26"/>
      <c r="M126" s="46" t="e">
        <f t="shared" ref="M126:M165" si="37">IF(AND(I126&gt;=90,I127&lt;90),D126-0.5-(I126-90)*(-0.5/(I126-I127)),"")</f>
        <v>#DIV/0!</v>
      </c>
      <c r="N126" s="46" t="e">
        <f t="shared" ref="N126:N165" si="38">IF(AND(I126&gt;=84,I127&lt;84),D126-0.5-(I126-84)*(-0.5/(I126-I127)),"")</f>
        <v>#DIV/0!</v>
      </c>
      <c r="O126" s="46" t="e">
        <f t="shared" ref="O126:O165" si="39">IF(AND(I126&gt;=75,I127&lt;75),D126-0.5-(I126-75)*(-0.5/(I126-I127)),"")</f>
        <v>#DIV/0!</v>
      </c>
      <c r="P126" s="46" t="e">
        <f t="shared" ref="P126:P165" si="40">IF(AND(I126&gt;=50,I127&lt;50),D126-0.5-(I126-50)*(-0.5/(I126-I127)),"")</f>
        <v>#DIV/0!</v>
      </c>
      <c r="Q126" s="46" t="e">
        <f t="shared" ref="Q126:Q165" si="41">IF(AND(I126&gt;=40,I127&lt;40),D126-0.5-(I126-40)*(-0.5/(I126-I127)),"")</f>
        <v>#DIV/0!</v>
      </c>
      <c r="R126" s="46" t="e">
        <f t="shared" ref="R126:R165" si="42">IF(AND(I126&gt;=35,I127&lt;35),D126-0.5-(I126-35)*(-0.5/(I126-I127)),"")</f>
        <v>#DIV/0!</v>
      </c>
      <c r="S126" s="46" t="e">
        <f t="shared" ref="S126:S165" si="43">IF(AND(I126&gt;=25,I127&lt;25),D126-0.5-(I126-25)*(-0.5/(I126-I127)),"")</f>
        <v>#DIV/0!</v>
      </c>
      <c r="T126" s="46" t="e">
        <f t="shared" ref="T126:T165" si="44">IF(AND(I126&gt;=16,I127&lt;16),D126-0.5-(I126-16)*(-0.5/(I126-I127)),"")</f>
        <v>#DIV/0!</v>
      </c>
      <c r="U126" s="46" t="e">
        <f t="shared" ref="U126:U165" si="45">IF(AND(I126&gt;=10,I127&lt;10),D126-0.5-(I126-10)*(-0.5/(I126-I127)),"")</f>
        <v>#DIV/0!</v>
      </c>
      <c r="V126" s="26"/>
      <c r="W126" s="26"/>
      <c r="X126" s="26"/>
    </row>
    <row r="127" spans="1:24">
      <c r="A127" s="26"/>
      <c r="B127" s="121" t="s">
        <v>42</v>
      </c>
      <c r="C127" s="112"/>
      <c r="D127" s="4">
        <v>-9</v>
      </c>
      <c r="E127" s="76">
        <v>0</v>
      </c>
      <c r="F127" s="11">
        <f t="shared" si="33"/>
        <v>512</v>
      </c>
      <c r="G127" s="8" t="e">
        <f t="shared" si="34"/>
        <v>#DIV/0!</v>
      </c>
      <c r="H127" s="8" t="e">
        <f t="shared" si="35"/>
        <v>#DIV/0!</v>
      </c>
      <c r="I127" s="8" t="e">
        <f t="shared" si="36"/>
        <v>#DIV/0!</v>
      </c>
      <c r="J127" s="27"/>
      <c r="K127" s="26"/>
      <c r="L127" s="26"/>
      <c r="M127" s="46" t="e">
        <f t="shared" si="37"/>
        <v>#DIV/0!</v>
      </c>
      <c r="N127" s="46" t="e">
        <f t="shared" si="38"/>
        <v>#DIV/0!</v>
      </c>
      <c r="O127" s="46" t="e">
        <f t="shared" si="39"/>
        <v>#DIV/0!</v>
      </c>
      <c r="P127" s="46" t="e">
        <f t="shared" si="40"/>
        <v>#DIV/0!</v>
      </c>
      <c r="Q127" s="46" t="e">
        <f t="shared" si="41"/>
        <v>#DIV/0!</v>
      </c>
      <c r="R127" s="46" t="e">
        <f t="shared" si="42"/>
        <v>#DIV/0!</v>
      </c>
      <c r="S127" s="46" t="e">
        <f t="shared" si="43"/>
        <v>#DIV/0!</v>
      </c>
      <c r="T127" s="46" t="e">
        <f t="shared" si="44"/>
        <v>#DIV/0!</v>
      </c>
      <c r="U127" s="46" t="e">
        <f t="shared" si="45"/>
        <v>#DIV/0!</v>
      </c>
      <c r="V127" s="26"/>
      <c r="W127" s="26"/>
      <c r="X127" s="26"/>
    </row>
    <row r="128" spans="1:24">
      <c r="A128" s="26"/>
      <c r="B128" s="121" t="s">
        <v>38</v>
      </c>
      <c r="C128" s="112"/>
      <c r="D128" s="4">
        <f t="shared" ref="D128:D165" si="46">D127+0.5</f>
        <v>-8.5</v>
      </c>
      <c r="E128" s="76">
        <v>0</v>
      </c>
      <c r="F128" s="11">
        <f t="shared" si="33"/>
        <v>362.0386719675123</v>
      </c>
      <c r="G128" s="8" t="e">
        <f t="shared" si="34"/>
        <v>#DIV/0!</v>
      </c>
      <c r="H128" s="8" t="e">
        <f t="shared" si="35"/>
        <v>#DIV/0!</v>
      </c>
      <c r="I128" s="8" t="e">
        <f t="shared" si="36"/>
        <v>#DIV/0!</v>
      </c>
      <c r="J128" s="27"/>
      <c r="K128" s="26"/>
      <c r="L128" s="26"/>
      <c r="M128" s="46" t="e">
        <f t="shared" si="37"/>
        <v>#DIV/0!</v>
      </c>
      <c r="N128" s="46" t="e">
        <f t="shared" si="38"/>
        <v>#DIV/0!</v>
      </c>
      <c r="O128" s="46" t="e">
        <f t="shared" si="39"/>
        <v>#DIV/0!</v>
      </c>
      <c r="P128" s="46" t="e">
        <f t="shared" si="40"/>
        <v>#DIV/0!</v>
      </c>
      <c r="Q128" s="46" t="e">
        <f t="shared" si="41"/>
        <v>#DIV/0!</v>
      </c>
      <c r="R128" s="46" t="e">
        <f t="shared" si="42"/>
        <v>#DIV/0!</v>
      </c>
      <c r="S128" s="46" t="e">
        <f t="shared" si="43"/>
        <v>#DIV/0!</v>
      </c>
      <c r="T128" s="46" t="e">
        <f t="shared" si="44"/>
        <v>#DIV/0!</v>
      </c>
      <c r="U128" s="46" t="e">
        <f t="shared" si="45"/>
        <v>#DIV/0!</v>
      </c>
      <c r="V128" s="26"/>
      <c r="W128" s="26"/>
      <c r="X128" s="26"/>
    </row>
    <row r="129" spans="1:24">
      <c r="A129" s="26"/>
      <c r="B129" s="121" t="s">
        <v>38</v>
      </c>
      <c r="C129" s="112"/>
      <c r="D129" s="4">
        <f t="shared" si="46"/>
        <v>-8</v>
      </c>
      <c r="E129" s="76">
        <v>0</v>
      </c>
      <c r="F129" s="11">
        <f t="shared" si="33"/>
        <v>256</v>
      </c>
      <c r="G129" s="8" t="e">
        <f t="shared" si="34"/>
        <v>#DIV/0!</v>
      </c>
      <c r="H129" s="8" t="e">
        <f t="shared" si="35"/>
        <v>#DIV/0!</v>
      </c>
      <c r="I129" s="8" t="e">
        <f t="shared" si="36"/>
        <v>#DIV/0!</v>
      </c>
      <c r="J129" s="27"/>
      <c r="K129" s="26"/>
      <c r="L129" s="26"/>
      <c r="M129" s="46" t="e">
        <f t="shared" si="37"/>
        <v>#DIV/0!</v>
      </c>
      <c r="N129" s="46" t="e">
        <f t="shared" si="38"/>
        <v>#DIV/0!</v>
      </c>
      <c r="O129" s="46" t="e">
        <f t="shared" si="39"/>
        <v>#DIV/0!</v>
      </c>
      <c r="P129" s="46" t="e">
        <f t="shared" si="40"/>
        <v>#DIV/0!</v>
      </c>
      <c r="Q129" s="46" t="e">
        <f t="shared" si="41"/>
        <v>#DIV/0!</v>
      </c>
      <c r="R129" s="46" t="e">
        <f t="shared" si="42"/>
        <v>#DIV/0!</v>
      </c>
      <c r="S129" s="46" t="e">
        <f t="shared" si="43"/>
        <v>#DIV/0!</v>
      </c>
      <c r="T129" s="46" t="e">
        <f t="shared" si="44"/>
        <v>#DIV/0!</v>
      </c>
      <c r="U129" s="46" t="e">
        <f t="shared" si="45"/>
        <v>#DIV/0!</v>
      </c>
      <c r="V129" s="26"/>
      <c r="W129" s="26"/>
      <c r="X129" s="26"/>
    </row>
    <row r="130" spans="1:24">
      <c r="A130" s="26"/>
      <c r="B130" s="121" t="s">
        <v>41</v>
      </c>
      <c r="C130" s="112"/>
      <c r="D130" s="4">
        <f t="shared" si="46"/>
        <v>-7.5</v>
      </c>
      <c r="E130" s="76">
        <v>0</v>
      </c>
      <c r="F130" s="11">
        <f t="shared" si="33"/>
        <v>181.01933598375612</v>
      </c>
      <c r="G130" s="8" t="e">
        <f t="shared" si="34"/>
        <v>#DIV/0!</v>
      </c>
      <c r="H130" s="8" t="e">
        <f t="shared" si="35"/>
        <v>#DIV/0!</v>
      </c>
      <c r="I130" s="8" t="e">
        <f t="shared" si="36"/>
        <v>#DIV/0!</v>
      </c>
      <c r="J130" s="27"/>
      <c r="K130" s="26"/>
      <c r="L130" s="26"/>
      <c r="M130" s="46" t="e">
        <f t="shared" si="37"/>
        <v>#DIV/0!</v>
      </c>
      <c r="N130" s="46" t="e">
        <f t="shared" si="38"/>
        <v>#DIV/0!</v>
      </c>
      <c r="O130" s="46" t="e">
        <f t="shared" si="39"/>
        <v>#DIV/0!</v>
      </c>
      <c r="P130" s="46" t="e">
        <f t="shared" si="40"/>
        <v>#DIV/0!</v>
      </c>
      <c r="Q130" s="46" t="e">
        <f t="shared" si="41"/>
        <v>#DIV/0!</v>
      </c>
      <c r="R130" s="46" t="e">
        <f t="shared" si="42"/>
        <v>#DIV/0!</v>
      </c>
      <c r="S130" s="46" t="e">
        <f t="shared" si="43"/>
        <v>#DIV/0!</v>
      </c>
      <c r="T130" s="46" t="e">
        <f t="shared" si="44"/>
        <v>#DIV/0!</v>
      </c>
      <c r="U130" s="46" t="e">
        <f t="shared" si="45"/>
        <v>#DIV/0!</v>
      </c>
      <c r="V130" s="26"/>
      <c r="W130" s="26"/>
      <c r="X130" s="26"/>
    </row>
    <row r="131" spans="1:24">
      <c r="A131" s="26"/>
      <c r="B131" s="121" t="s">
        <v>41</v>
      </c>
      <c r="C131" s="112"/>
      <c r="D131" s="4">
        <f t="shared" si="46"/>
        <v>-7</v>
      </c>
      <c r="E131" s="76">
        <v>0</v>
      </c>
      <c r="F131" s="11">
        <f t="shared" si="33"/>
        <v>128</v>
      </c>
      <c r="G131" s="8" t="e">
        <f t="shared" si="34"/>
        <v>#DIV/0!</v>
      </c>
      <c r="H131" s="8" t="e">
        <f t="shared" si="35"/>
        <v>#DIV/0!</v>
      </c>
      <c r="I131" s="8" t="e">
        <f t="shared" si="36"/>
        <v>#DIV/0!</v>
      </c>
      <c r="J131" s="27"/>
      <c r="K131" s="26"/>
      <c r="L131" s="26"/>
      <c r="M131" s="46" t="e">
        <f t="shared" si="37"/>
        <v>#DIV/0!</v>
      </c>
      <c r="N131" s="46" t="e">
        <f t="shared" si="38"/>
        <v>#DIV/0!</v>
      </c>
      <c r="O131" s="46" t="e">
        <f t="shared" si="39"/>
        <v>#DIV/0!</v>
      </c>
      <c r="P131" s="46" t="e">
        <f t="shared" si="40"/>
        <v>#DIV/0!</v>
      </c>
      <c r="Q131" s="46" t="e">
        <f t="shared" si="41"/>
        <v>#DIV/0!</v>
      </c>
      <c r="R131" s="46" t="e">
        <f t="shared" si="42"/>
        <v>#DIV/0!</v>
      </c>
      <c r="S131" s="46" t="e">
        <f t="shared" si="43"/>
        <v>#DIV/0!</v>
      </c>
      <c r="T131" s="46" t="e">
        <f t="shared" si="44"/>
        <v>#DIV/0!</v>
      </c>
      <c r="U131" s="46" t="e">
        <f t="shared" si="45"/>
        <v>#DIV/0!</v>
      </c>
      <c r="V131" s="26"/>
      <c r="W131" s="26"/>
      <c r="X131" s="26"/>
    </row>
    <row r="132" spans="1:24">
      <c r="A132" s="26"/>
      <c r="B132" s="121" t="s">
        <v>39</v>
      </c>
      <c r="C132" s="112"/>
      <c r="D132" s="4">
        <f t="shared" si="46"/>
        <v>-6.5</v>
      </c>
      <c r="E132" s="76">
        <v>0</v>
      </c>
      <c r="F132" s="3">
        <f t="shared" si="33"/>
        <v>90.509667991878061</v>
      </c>
      <c r="G132" s="8" t="e">
        <f t="shared" si="34"/>
        <v>#DIV/0!</v>
      </c>
      <c r="H132" s="8" t="e">
        <f t="shared" si="35"/>
        <v>#DIV/0!</v>
      </c>
      <c r="I132" s="8" t="e">
        <f t="shared" si="36"/>
        <v>#DIV/0!</v>
      </c>
      <c r="J132" s="28"/>
      <c r="K132" s="26"/>
      <c r="L132" s="26"/>
      <c r="M132" s="46" t="e">
        <f t="shared" si="37"/>
        <v>#DIV/0!</v>
      </c>
      <c r="N132" s="46" t="e">
        <f t="shared" si="38"/>
        <v>#DIV/0!</v>
      </c>
      <c r="O132" s="46" t="e">
        <f t="shared" si="39"/>
        <v>#DIV/0!</v>
      </c>
      <c r="P132" s="46" t="e">
        <f t="shared" si="40"/>
        <v>#DIV/0!</v>
      </c>
      <c r="Q132" s="46" t="e">
        <f t="shared" si="41"/>
        <v>#DIV/0!</v>
      </c>
      <c r="R132" s="46" t="e">
        <f t="shared" si="42"/>
        <v>#DIV/0!</v>
      </c>
      <c r="S132" s="46" t="e">
        <f t="shared" si="43"/>
        <v>#DIV/0!</v>
      </c>
      <c r="T132" s="46" t="e">
        <f t="shared" si="44"/>
        <v>#DIV/0!</v>
      </c>
      <c r="U132" s="46" t="e">
        <f t="shared" si="45"/>
        <v>#DIV/0!</v>
      </c>
      <c r="V132" s="26"/>
      <c r="W132" s="26"/>
      <c r="X132" s="26"/>
    </row>
    <row r="133" spans="1:24">
      <c r="A133" s="26"/>
      <c r="B133" s="121" t="s">
        <v>40</v>
      </c>
      <c r="C133" s="112"/>
      <c r="D133" s="4">
        <f t="shared" si="46"/>
        <v>-6</v>
      </c>
      <c r="E133" s="76">
        <v>0</v>
      </c>
      <c r="F133" s="11">
        <f t="shared" si="33"/>
        <v>64</v>
      </c>
      <c r="G133" s="8" t="e">
        <f t="shared" si="34"/>
        <v>#DIV/0!</v>
      </c>
      <c r="H133" s="8" t="e">
        <f t="shared" si="35"/>
        <v>#DIV/0!</v>
      </c>
      <c r="I133" s="8" t="e">
        <f t="shared" si="36"/>
        <v>#DIV/0!</v>
      </c>
      <c r="J133" s="28"/>
      <c r="K133" s="26"/>
      <c r="L133" s="26"/>
      <c r="M133" s="46" t="e">
        <f t="shared" si="37"/>
        <v>#DIV/0!</v>
      </c>
      <c r="N133" s="46" t="e">
        <f t="shared" si="38"/>
        <v>#DIV/0!</v>
      </c>
      <c r="O133" s="46" t="e">
        <f t="shared" si="39"/>
        <v>#DIV/0!</v>
      </c>
      <c r="P133" s="46" t="e">
        <f t="shared" si="40"/>
        <v>#DIV/0!</v>
      </c>
      <c r="Q133" s="46" t="e">
        <f t="shared" si="41"/>
        <v>#DIV/0!</v>
      </c>
      <c r="R133" s="46" t="e">
        <f t="shared" si="42"/>
        <v>#DIV/0!</v>
      </c>
      <c r="S133" s="46" t="e">
        <f t="shared" si="43"/>
        <v>#DIV/0!</v>
      </c>
      <c r="T133" s="46" t="e">
        <f t="shared" si="44"/>
        <v>#DIV/0!</v>
      </c>
      <c r="U133" s="46" t="e">
        <f t="shared" si="45"/>
        <v>#DIV/0!</v>
      </c>
      <c r="V133" s="26"/>
      <c r="W133" s="26"/>
      <c r="X133" s="26"/>
    </row>
    <row r="134" spans="1:24">
      <c r="A134" s="26"/>
      <c r="B134" s="121" t="s">
        <v>47</v>
      </c>
      <c r="C134" s="112"/>
      <c r="D134" s="4">
        <f t="shared" si="46"/>
        <v>-5.5</v>
      </c>
      <c r="E134" s="76">
        <v>0</v>
      </c>
      <c r="F134" s="10">
        <f t="shared" si="33"/>
        <v>45.254833995939045</v>
      </c>
      <c r="G134" s="8" t="e">
        <f t="shared" si="34"/>
        <v>#DIV/0!</v>
      </c>
      <c r="H134" s="8" t="e">
        <f t="shared" si="35"/>
        <v>#DIV/0!</v>
      </c>
      <c r="I134" s="8" t="e">
        <f t="shared" si="36"/>
        <v>#DIV/0!</v>
      </c>
      <c r="J134" s="28"/>
      <c r="K134" s="26"/>
      <c r="L134" s="26"/>
      <c r="M134" s="46" t="e">
        <f t="shared" si="37"/>
        <v>#DIV/0!</v>
      </c>
      <c r="N134" s="46" t="e">
        <f t="shared" si="38"/>
        <v>#DIV/0!</v>
      </c>
      <c r="O134" s="46" t="e">
        <f t="shared" si="39"/>
        <v>#DIV/0!</v>
      </c>
      <c r="P134" s="46" t="e">
        <f t="shared" si="40"/>
        <v>#DIV/0!</v>
      </c>
      <c r="Q134" s="46" t="e">
        <f t="shared" si="41"/>
        <v>#DIV/0!</v>
      </c>
      <c r="R134" s="46" t="e">
        <f t="shared" si="42"/>
        <v>#DIV/0!</v>
      </c>
      <c r="S134" s="46" t="e">
        <f t="shared" si="43"/>
        <v>#DIV/0!</v>
      </c>
      <c r="T134" s="46" t="e">
        <f t="shared" si="44"/>
        <v>#DIV/0!</v>
      </c>
      <c r="U134" s="46" t="e">
        <f t="shared" si="45"/>
        <v>#DIV/0!</v>
      </c>
      <c r="V134" s="26"/>
      <c r="W134" s="26"/>
      <c r="X134" s="26"/>
    </row>
    <row r="135" spans="1:24">
      <c r="A135" s="26"/>
      <c r="B135" s="121" t="s">
        <v>47</v>
      </c>
      <c r="C135" s="112"/>
      <c r="D135" s="4">
        <f t="shared" si="46"/>
        <v>-5</v>
      </c>
      <c r="E135" s="76">
        <v>0</v>
      </c>
      <c r="F135" s="11">
        <f t="shared" si="33"/>
        <v>32</v>
      </c>
      <c r="G135" s="8" t="e">
        <f t="shared" si="34"/>
        <v>#DIV/0!</v>
      </c>
      <c r="H135" s="8" t="e">
        <f t="shared" si="35"/>
        <v>#DIV/0!</v>
      </c>
      <c r="I135" s="8" t="e">
        <f t="shared" si="36"/>
        <v>#DIV/0!</v>
      </c>
      <c r="J135" s="28"/>
      <c r="K135" s="26"/>
      <c r="L135" s="26"/>
      <c r="M135" s="46" t="e">
        <f t="shared" si="37"/>
        <v>#DIV/0!</v>
      </c>
      <c r="N135" s="46" t="e">
        <f t="shared" si="38"/>
        <v>#DIV/0!</v>
      </c>
      <c r="O135" s="46" t="e">
        <f t="shared" si="39"/>
        <v>#DIV/0!</v>
      </c>
      <c r="P135" s="46" t="e">
        <f t="shared" si="40"/>
        <v>#DIV/0!</v>
      </c>
      <c r="Q135" s="46" t="e">
        <f t="shared" si="41"/>
        <v>#DIV/0!</v>
      </c>
      <c r="R135" s="46" t="e">
        <f t="shared" si="42"/>
        <v>#DIV/0!</v>
      </c>
      <c r="S135" s="46" t="e">
        <f t="shared" si="43"/>
        <v>#DIV/0!</v>
      </c>
      <c r="T135" s="46" t="e">
        <f t="shared" si="44"/>
        <v>#DIV/0!</v>
      </c>
      <c r="U135" s="46" t="e">
        <f t="shared" si="45"/>
        <v>#DIV/0!</v>
      </c>
      <c r="V135" s="26"/>
      <c r="W135" s="26"/>
      <c r="X135" s="26"/>
    </row>
    <row r="136" spans="1:24">
      <c r="A136" s="26"/>
      <c r="B136" s="121" t="s">
        <v>17</v>
      </c>
      <c r="C136" s="112"/>
      <c r="D136" s="4">
        <f t="shared" si="46"/>
        <v>-4.5</v>
      </c>
      <c r="E136" s="76">
        <v>0</v>
      </c>
      <c r="F136" s="3">
        <f t="shared" si="33"/>
        <v>22.627416997969519</v>
      </c>
      <c r="G136" s="8" t="e">
        <f t="shared" si="34"/>
        <v>#DIV/0!</v>
      </c>
      <c r="H136" s="8" t="e">
        <f t="shared" si="35"/>
        <v>#DIV/0!</v>
      </c>
      <c r="I136" s="8" t="e">
        <f t="shared" si="36"/>
        <v>#DIV/0!</v>
      </c>
      <c r="J136" s="28"/>
      <c r="K136" s="26"/>
      <c r="L136" s="26"/>
      <c r="M136" s="46" t="e">
        <f t="shared" si="37"/>
        <v>#DIV/0!</v>
      </c>
      <c r="N136" s="46" t="e">
        <f t="shared" si="38"/>
        <v>#DIV/0!</v>
      </c>
      <c r="O136" s="46" t="e">
        <f t="shared" si="39"/>
        <v>#DIV/0!</v>
      </c>
      <c r="P136" s="46" t="e">
        <f t="shared" si="40"/>
        <v>#DIV/0!</v>
      </c>
      <c r="Q136" s="46" t="e">
        <f t="shared" si="41"/>
        <v>#DIV/0!</v>
      </c>
      <c r="R136" s="46" t="e">
        <f t="shared" si="42"/>
        <v>#DIV/0!</v>
      </c>
      <c r="S136" s="46" t="e">
        <f t="shared" si="43"/>
        <v>#DIV/0!</v>
      </c>
      <c r="T136" s="46" t="e">
        <f t="shared" si="44"/>
        <v>#DIV/0!</v>
      </c>
      <c r="U136" s="46" t="e">
        <f t="shared" si="45"/>
        <v>#DIV/0!</v>
      </c>
      <c r="V136" s="26"/>
      <c r="W136" s="26"/>
      <c r="X136" s="26"/>
    </row>
    <row r="137" spans="1:24">
      <c r="A137" s="26"/>
      <c r="B137" s="121" t="s">
        <v>17</v>
      </c>
      <c r="C137" s="112"/>
      <c r="D137" s="4">
        <f t="shared" si="46"/>
        <v>-4</v>
      </c>
      <c r="E137" s="76">
        <v>0</v>
      </c>
      <c r="F137" s="11">
        <f t="shared" si="33"/>
        <v>16</v>
      </c>
      <c r="G137" s="8" t="e">
        <f t="shared" si="34"/>
        <v>#DIV/0!</v>
      </c>
      <c r="H137" s="8" t="e">
        <f t="shared" si="35"/>
        <v>#DIV/0!</v>
      </c>
      <c r="I137" s="8" t="e">
        <f t="shared" si="36"/>
        <v>#DIV/0!</v>
      </c>
      <c r="J137" s="28"/>
      <c r="K137" s="26"/>
      <c r="L137" s="26"/>
      <c r="M137" s="46" t="e">
        <f t="shared" si="37"/>
        <v>#DIV/0!</v>
      </c>
      <c r="N137" s="46" t="e">
        <f t="shared" si="38"/>
        <v>#DIV/0!</v>
      </c>
      <c r="O137" s="46" t="e">
        <f t="shared" si="39"/>
        <v>#DIV/0!</v>
      </c>
      <c r="P137" s="46" t="e">
        <f t="shared" si="40"/>
        <v>#DIV/0!</v>
      </c>
      <c r="Q137" s="46" t="e">
        <f t="shared" si="41"/>
        <v>#DIV/0!</v>
      </c>
      <c r="R137" s="46" t="e">
        <f t="shared" si="42"/>
        <v>#DIV/0!</v>
      </c>
      <c r="S137" s="46" t="e">
        <f t="shared" si="43"/>
        <v>#DIV/0!</v>
      </c>
      <c r="T137" s="46" t="e">
        <f t="shared" si="44"/>
        <v>#DIV/0!</v>
      </c>
      <c r="U137" s="46" t="e">
        <f t="shared" si="45"/>
        <v>#DIV/0!</v>
      </c>
      <c r="V137" s="26"/>
      <c r="W137" s="26"/>
      <c r="X137" s="26"/>
    </row>
    <row r="138" spans="1:24">
      <c r="A138" s="26"/>
      <c r="B138" s="121" t="s">
        <v>43</v>
      </c>
      <c r="C138" s="112"/>
      <c r="D138" s="4">
        <f t="shared" si="46"/>
        <v>-3.5</v>
      </c>
      <c r="E138" s="76">
        <v>0</v>
      </c>
      <c r="F138" s="3">
        <f t="shared" si="33"/>
        <v>11.313708498984759</v>
      </c>
      <c r="G138" s="8" t="e">
        <f t="shared" si="34"/>
        <v>#DIV/0!</v>
      </c>
      <c r="H138" s="8" t="e">
        <f t="shared" si="35"/>
        <v>#DIV/0!</v>
      </c>
      <c r="I138" s="8" t="e">
        <f t="shared" si="36"/>
        <v>#DIV/0!</v>
      </c>
      <c r="J138" s="28"/>
      <c r="K138" s="26"/>
      <c r="L138" s="26"/>
      <c r="M138" s="46" t="e">
        <f t="shared" si="37"/>
        <v>#DIV/0!</v>
      </c>
      <c r="N138" s="46" t="e">
        <f t="shared" si="38"/>
        <v>#DIV/0!</v>
      </c>
      <c r="O138" s="46" t="e">
        <f t="shared" si="39"/>
        <v>#DIV/0!</v>
      </c>
      <c r="P138" s="46" t="e">
        <f t="shared" si="40"/>
        <v>#DIV/0!</v>
      </c>
      <c r="Q138" s="46" t="e">
        <f t="shared" si="41"/>
        <v>#DIV/0!</v>
      </c>
      <c r="R138" s="46" t="e">
        <f t="shared" si="42"/>
        <v>#DIV/0!</v>
      </c>
      <c r="S138" s="46" t="e">
        <f t="shared" si="43"/>
        <v>#DIV/0!</v>
      </c>
      <c r="T138" s="46" t="e">
        <f t="shared" si="44"/>
        <v>#DIV/0!</v>
      </c>
      <c r="U138" s="46" t="e">
        <f t="shared" si="45"/>
        <v>#DIV/0!</v>
      </c>
      <c r="V138" s="26"/>
      <c r="W138" s="26"/>
      <c r="X138" s="26"/>
    </row>
    <row r="139" spans="1:24">
      <c r="A139" s="26"/>
      <c r="B139" s="121" t="s">
        <v>43</v>
      </c>
      <c r="C139" s="112"/>
      <c r="D139" s="4">
        <f t="shared" si="46"/>
        <v>-3</v>
      </c>
      <c r="E139" s="76">
        <v>0</v>
      </c>
      <c r="F139" s="11">
        <f t="shared" si="33"/>
        <v>8</v>
      </c>
      <c r="G139" s="8" t="e">
        <f t="shared" si="34"/>
        <v>#DIV/0!</v>
      </c>
      <c r="H139" s="8" t="e">
        <f t="shared" si="35"/>
        <v>#DIV/0!</v>
      </c>
      <c r="I139" s="8" t="e">
        <f t="shared" si="36"/>
        <v>#DIV/0!</v>
      </c>
      <c r="J139" s="28"/>
      <c r="K139" s="26"/>
      <c r="L139" s="26"/>
      <c r="M139" s="46" t="e">
        <f t="shared" si="37"/>
        <v>#DIV/0!</v>
      </c>
      <c r="N139" s="46" t="e">
        <f t="shared" si="38"/>
        <v>#DIV/0!</v>
      </c>
      <c r="O139" s="46" t="e">
        <f t="shared" si="39"/>
        <v>#DIV/0!</v>
      </c>
      <c r="P139" s="46" t="e">
        <f t="shared" si="40"/>
        <v>#DIV/0!</v>
      </c>
      <c r="Q139" s="46" t="e">
        <f t="shared" si="41"/>
        <v>#DIV/0!</v>
      </c>
      <c r="R139" s="46" t="e">
        <f t="shared" si="42"/>
        <v>#DIV/0!</v>
      </c>
      <c r="S139" s="46" t="e">
        <f t="shared" si="43"/>
        <v>#DIV/0!</v>
      </c>
      <c r="T139" s="46" t="e">
        <f t="shared" si="44"/>
        <v>#DIV/0!</v>
      </c>
      <c r="U139" s="46" t="e">
        <f t="shared" si="45"/>
        <v>#DIV/0!</v>
      </c>
      <c r="V139" s="26"/>
      <c r="W139" s="26"/>
      <c r="X139" s="26"/>
    </row>
    <row r="140" spans="1:24">
      <c r="A140" s="26"/>
      <c r="B140" s="121" t="s">
        <v>16</v>
      </c>
      <c r="C140" s="112"/>
      <c r="D140" s="4">
        <f t="shared" si="46"/>
        <v>-2.5</v>
      </c>
      <c r="E140" s="76">
        <v>0</v>
      </c>
      <c r="F140" s="10">
        <f t="shared" si="33"/>
        <v>5.6568542494923806</v>
      </c>
      <c r="G140" s="8" t="e">
        <f t="shared" si="34"/>
        <v>#DIV/0!</v>
      </c>
      <c r="H140" s="8" t="e">
        <f t="shared" si="35"/>
        <v>#DIV/0!</v>
      </c>
      <c r="I140" s="8" t="e">
        <f t="shared" si="36"/>
        <v>#DIV/0!</v>
      </c>
      <c r="J140" s="28"/>
      <c r="K140" s="26"/>
      <c r="L140" s="26"/>
      <c r="M140" s="46" t="e">
        <f t="shared" si="37"/>
        <v>#DIV/0!</v>
      </c>
      <c r="N140" s="46" t="e">
        <f t="shared" si="38"/>
        <v>#DIV/0!</v>
      </c>
      <c r="O140" s="46" t="e">
        <f t="shared" si="39"/>
        <v>#DIV/0!</v>
      </c>
      <c r="P140" s="46" t="e">
        <f t="shared" si="40"/>
        <v>#DIV/0!</v>
      </c>
      <c r="Q140" s="46" t="e">
        <f t="shared" si="41"/>
        <v>#DIV/0!</v>
      </c>
      <c r="R140" s="46" t="e">
        <f t="shared" si="42"/>
        <v>#DIV/0!</v>
      </c>
      <c r="S140" s="46" t="e">
        <f t="shared" si="43"/>
        <v>#DIV/0!</v>
      </c>
      <c r="T140" s="46" t="e">
        <f t="shared" si="44"/>
        <v>#DIV/0!</v>
      </c>
      <c r="U140" s="46" t="e">
        <f t="shared" si="45"/>
        <v>#DIV/0!</v>
      </c>
      <c r="V140" s="26"/>
      <c r="W140" s="26"/>
      <c r="X140" s="26"/>
    </row>
    <row r="141" spans="1:24">
      <c r="A141" s="26"/>
      <c r="B141" s="121" t="s">
        <v>16</v>
      </c>
      <c r="C141" s="112"/>
      <c r="D141" s="4">
        <f t="shared" si="46"/>
        <v>-2</v>
      </c>
      <c r="E141" s="76">
        <v>0</v>
      </c>
      <c r="F141" s="11">
        <f t="shared" si="33"/>
        <v>4</v>
      </c>
      <c r="G141" s="8" t="e">
        <f t="shared" si="34"/>
        <v>#DIV/0!</v>
      </c>
      <c r="H141" s="8" t="e">
        <f t="shared" si="35"/>
        <v>#DIV/0!</v>
      </c>
      <c r="I141" s="8" t="e">
        <f t="shared" si="36"/>
        <v>#DIV/0!</v>
      </c>
      <c r="J141" s="28"/>
      <c r="K141" s="26"/>
      <c r="L141" s="26"/>
      <c r="M141" s="46" t="e">
        <f t="shared" si="37"/>
        <v>#DIV/0!</v>
      </c>
      <c r="N141" s="46" t="e">
        <f t="shared" si="38"/>
        <v>#DIV/0!</v>
      </c>
      <c r="O141" s="46" t="e">
        <f t="shared" si="39"/>
        <v>#DIV/0!</v>
      </c>
      <c r="P141" s="46" t="e">
        <f t="shared" si="40"/>
        <v>#DIV/0!</v>
      </c>
      <c r="Q141" s="46" t="e">
        <f t="shared" si="41"/>
        <v>#DIV/0!</v>
      </c>
      <c r="R141" s="46" t="e">
        <f t="shared" si="42"/>
        <v>#DIV/0!</v>
      </c>
      <c r="S141" s="46" t="e">
        <f t="shared" si="43"/>
        <v>#DIV/0!</v>
      </c>
      <c r="T141" s="46" t="e">
        <f t="shared" si="44"/>
        <v>#DIV/0!</v>
      </c>
      <c r="U141" s="46" t="e">
        <f t="shared" si="45"/>
        <v>#DIV/0!</v>
      </c>
      <c r="V141" s="26"/>
      <c r="W141" s="26"/>
      <c r="X141" s="26"/>
    </row>
    <row r="142" spans="1:24">
      <c r="A142" s="26"/>
      <c r="B142" s="121" t="s">
        <v>46</v>
      </c>
      <c r="C142" s="112"/>
      <c r="D142" s="4">
        <f t="shared" si="46"/>
        <v>-1.5</v>
      </c>
      <c r="E142" s="76">
        <v>0</v>
      </c>
      <c r="F142" s="10">
        <f t="shared" si="33"/>
        <v>2.8284271247461898</v>
      </c>
      <c r="G142" s="8" t="e">
        <f>E142/$E$14</f>
        <v>#DIV/0!</v>
      </c>
      <c r="H142" s="8" t="e">
        <f t="shared" si="35"/>
        <v>#DIV/0!</v>
      </c>
      <c r="I142" s="8" t="e">
        <f t="shared" si="36"/>
        <v>#DIV/0!</v>
      </c>
      <c r="J142" s="28"/>
      <c r="K142" s="80"/>
      <c r="L142" s="26"/>
      <c r="M142" s="46" t="e">
        <f t="shared" si="37"/>
        <v>#DIV/0!</v>
      </c>
      <c r="N142" s="46" t="e">
        <f t="shared" si="38"/>
        <v>#DIV/0!</v>
      </c>
      <c r="O142" s="46" t="e">
        <f t="shared" si="39"/>
        <v>#DIV/0!</v>
      </c>
      <c r="P142" s="46" t="e">
        <f t="shared" si="40"/>
        <v>#DIV/0!</v>
      </c>
      <c r="Q142" s="46" t="e">
        <f t="shared" si="41"/>
        <v>#DIV/0!</v>
      </c>
      <c r="R142" s="46" t="e">
        <f t="shared" si="42"/>
        <v>#DIV/0!</v>
      </c>
      <c r="S142" s="46" t="e">
        <f t="shared" si="43"/>
        <v>#DIV/0!</v>
      </c>
      <c r="T142" s="46" t="e">
        <f t="shared" si="44"/>
        <v>#DIV/0!</v>
      </c>
      <c r="U142" s="46" t="e">
        <f t="shared" si="45"/>
        <v>#DIV/0!</v>
      </c>
      <c r="V142" s="26"/>
      <c r="W142" s="26"/>
      <c r="X142" s="26"/>
    </row>
    <row r="143" spans="1:24">
      <c r="A143" s="26"/>
      <c r="B143" s="121" t="s">
        <v>46</v>
      </c>
      <c r="C143" s="112"/>
      <c r="D143" s="4">
        <f t="shared" si="46"/>
        <v>-1</v>
      </c>
      <c r="E143" s="76">
        <v>0</v>
      </c>
      <c r="F143" s="11">
        <f t="shared" si="33"/>
        <v>2</v>
      </c>
      <c r="G143" s="8" t="e">
        <f t="shared" si="34"/>
        <v>#DIV/0!</v>
      </c>
      <c r="H143" s="8" t="e">
        <f t="shared" si="35"/>
        <v>#DIV/0!</v>
      </c>
      <c r="I143" s="8" t="e">
        <f t="shared" si="36"/>
        <v>#DIV/0!</v>
      </c>
      <c r="J143" s="28"/>
      <c r="K143" s="26"/>
      <c r="L143" s="26"/>
      <c r="M143" s="46" t="e">
        <f t="shared" si="37"/>
        <v>#DIV/0!</v>
      </c>
      <c r="N143" s="46" t="e">
        <f t="shared" si="38"/>
        <v>#DIV/0!</v>
      </c>
      <c r="O143" s="46" t="e">
        <f t="shared" si="39"/>
        <v>#DIV/0!</v>
      </c>
      <c r="P143" s="46" t="e">
        <f t="shared" si="40"/>
        <v>#DIV/0!</v>
      </c>
      <c r="Q143" s="46" t="e">
        <f t="shared" si="41"/>
        <v>#DIV/0!</v>
      </c>
      <c r="R143" s="46" t="e">
        <f t="shared" si="42"/>
        <v>#DIV/0!</v>
      </c>
      <c r="S143" s="46" t="e">
        <f t="shared" si="43"/>
        <v>#DIV/0!</v>
      </c>
      <c r="T143" s="46" t="e">
        <f t="shared" si="44"/>
        <v>#DIV/0!</v>
      </c>
      <c r="U143" s="46" t="e">
        <f t="shared" si="45"/>
        <v>#DIV/0!</v>
      </c>
      <c r="V143" s="26"/>
      <c r="W143" s="26"/>
      <c r="X143" s="26"/>
    </row>
    <row r="144" spans="1:24">
      <c r="A144" s="26"/>
      <c r="B144" s="121" t="s">
        <v>45</v>
      </c>
      <c r="C144" s="112"/>
      <c r="D144" s="4">
        <f t="shared" si="46"/>
        <v>-0.5</v>
      </c>
      <c r="E144" s="76">
        <v>0</v>
      </c>
      <c r="F144" s="10">
        <f t="shared" si="33"/>
        <v>1.4142135623730951</v>
      </c>
      <c r="G144" s="8" t="e">
        <f t="shared" si="34"/>
        <v>#DIV/0!</v>
      </c>
      <c r="H144" s="8" t="e">
        <f t="shared" si="35"/>
        <v>#DIV/0!</v>
      </c>
      <c r="I144" s="8" t="e">
        <f t="shared" si="36"/>
        <v>#DIV/0!</v>
      </c>
      <c r="J144" s="28"/>
      <c r="K144" s="26"/>
      <c r="L144" s="26"/>
      <c r="M144" s="46" t="e">
        <f t="shared" si="37"/>
        <v>#DIV/0!</v>
      </c>
      <c r="N144" s="46" t="e">
        <f t="shared" si="38"/>
        <v>#DIV/0!</v>
      </c>
      <c r="O144" s="46" t="e">
        <f t="shared" si="39"/>
        <v>#DIV/0!</v>
      </c>
      <c r="P144" s="46" t="e">
        <f t="shared" si="40"/>
        <v>#DIV/0!</v>
      </c>
      <c r="Q144" s="46" t="e">
        <f t="shared" si="41"/>
        <v>#DIV/0!</v>
      </c>
      <c r="R144" s="46" t="e">
        <f t="shared" si="42"/>
        <v>#DIV/0!</v>
      </c>
      <c r="S144" s="46" t="e">
        <f t="shared" si="43"/>
        <v>#DIV/0!</v>
      </c>
      <c r="T144" s="46" t="e">
        <f t="shared" si="44"/>
        <v>#DIV/0!</v>
      </c>
      <c r="U144" s="46" t="e">
        <f t="shared" si="45"/>
        <v>#DIV/0!</v>
      </c>
      <c r="V144" s="26"/>
      <c r="W144" s="26"/>
      <c r="X144" s="26"/>
    </row>
    <row r="145" spans="1:24">
      <c r="A145" s="26"/>
      <c r="B145" s="121" t="s">
        <v>45</v>
      </c>
      <c r="C145" s="112"/>
      <c r="D145" s="4">
        <f t="shared" si="46"/>
        <v>0</v>
      </c>
      <c r="E145" s="76">
        <v>0</v>
      </c>
      <c r="F145" s="11">
        <f t="shared" si="33"/>
        <v>1</v>
      </c>
      <c r="G145" s="8" t="e">
        <f t="shared" si="34"/>
        <v>#DIV/0!</v>
      </c>
      <c r="H145" s="8" t="e">
        <f t="shared" si="35"/>
        <v>#DIV/0!</v>
      </c>
      <c r="I145" s="8" t="e">
        <f t="shared" si="36"/>
        <v>#DIV/0!</v>
      </c>
      <c r="J145" s="29"/>
      <c r="K145" s="26"/>
      <c r="L145" s="26"/>
      <c r="M145" s="46" t="e">
        <f t="shared" si="37"/>
        <v>#DIV/0!</v>
      </c>
      <c r="N145" s="46" t="e">
        <f t="shared" si="38"/>
        <v>#DIV/0!</v>
      </c>
      <c r="O145" s="46" t="e">
        <f t="shared" si="39"/>
        <v>#DIV/0!</v>
      </c>
      <c r="P145" s="46" t="e">
        <f t="shared" si="40"/>
        <v>#DIV/0!</v>
      </c>
      <c r="Q145" s="46" t="e">
        <f t="shared" si="41"/>
        <v>#DIV/0!</v>
      </c>
      <c r="R145" s="46" t="e">
        <f t="shared" si="42"/>
        <v>#DIV/0!</v>
      </c>
      <c r="S145" s="46" t="e">
        <f t="shared" si="43"/>
        <v>#DIV/0!</v>
      </c>
      <c r="T145" s="46" t="e">
        <f t="shared" si="44"/>
        <v>#DIV/0!</v>
      </c>
      <c r="U145" s="46" t="e">
        <f t="shared" si="45"/>
        <v>#DIV/0!</v>
      </c>
      <c r="V145" s="26"/>
      <c r="W145" s="26"/>
      <c r="X145" s="26"/>
    </row>
    <row r="146" spans="1:24">
      <c r="A146" s="26"/>
      <c r="B146" s="121" t="s">
        <v>18</v>
      </c>
      <c r="C146" s="112"/>
      <c r="D146" s="4">
        <f t="shared" si="46"/>
        <v>0.5</v>
      </c>
      <c r="E146" s="76">
        <v>0</v>
      </c>
      <c r="F146" s="10">
        <f t="shared" si="33"/>
        <v>0.70710678118654746</v>
      </c>
      <c r="G146" s="8" t="e">
        <f t="shared" si="34"/>
        <v>#DIV/0!</v>
      </c>
      <c r="H146" s="8" t="e">
        <f t="shared" si="35"/>
        <v>#DIV/0!</v>
      </c>
      <c r="I146" s="8" t="e">
        <f t="shared" si="36"/>
        <v>#DIV/0!</v>
      </c>
      <c r="J146" s="29"/>
      <c r="K146" s="26"/>
      <c r="L146" s="26"/>
      <c r="M146" s="46" t="e">
        <f t="shared" si="37"/>
        <v>#DIV/0!</v>
      </c>
      <c r="N146" s="46" t="e">
        <f t="shared" si="38"/>
        <v>#DIV/0!</v>
      </c>
      <c r="O146" s="46" t="e">
        <f t="shared" si="39"/>
        <v>#DIV/0!</v>
      </c>
      <c r="P146" s="46" t="e">
        <f t="shared" si="40"/>
        <v>#DIV/0!</v>
      </c>
      <c r="Q146" s="46" t="e">
        <f t="shared" si="41"/>
        <v>#DIV/0!</v>
      </c>
      <c r="R146" s="46" t="e">
        <f t="shared" si="42"/>
        <v>#DIV/0!</v>
      </c>
      <c r="S146" s="46" t="e">
        <f t="shared" si="43"/>
        <v>#DIV/0!</v>
      </c>
      <c r="T146" s="46" t="e">
        <f t="shared" si="44"/>
        <v>#DIV/0!</v>
      </c>
      <c r="U146" s="46" t="e">
        <f t="shared" si="45"/>
        <v>#DIV/0!</v>
      </c>
      <c r="V146" s="26"/>
      <c r="W146" s="26"/>
      <c r="X146" s="26"/>
    </row>
    <row r="147" spans="1:24">
      <c r="A147" s="26"/>
      <c r="B147" s="121" t="s">
        <v>18</v>
      </c>
      <c r="C147" s="112"/>
      <c r="D147" s="4">
        <f t="shared" si="46"/>
        <v>1</v>
      </c>
      <c r="E147" s="76">
        <v>0</v>
      </c>
      <c r="F147" s="3">
        <f t="shared" si="33"/>
        <v>0.5</v>
      </c>
      <c r="G147" s="8" t="e">
        <f t="shared" si="34"/>
        <v>#DIV/0!</v>
      </c>
      <c r="H147" s="8" t="e">
        <f t="shared" si="35"/>
        <v>#DIV/0!</v>
      </c>
      <c r="I147" s="8" t="e">
        <f t="shared" si="36"/>
        <v>#DIV/0!</v>
      </c>
      <c r="J147" s="30"/>
      <c r="K147" s="26"/>
      <c r="L147" s="26"/>
      <c r="M147" s="46" t="e">
        <f t="shared" si="37"/>
        <v>#DIV/0!</v>
      </c>
      <c r="N147" s="46" t="e">
        <f t="shared" si="38"/>
        <v>#DIV/0!</v>
      </c>
      <c r="O147" s="46" t="e">
        <f t="shared" si="39"/>
        <v>#DIV/0!</v>
      </c>
      <c r="P147" s="46" t="e">
        <f t="shared" si="40"/>
        <v>#DIV/0!</v>
      </c>
      <c r="Q147" s="46" t="e">
        <f t="shared" si="41"/>
        <v>#DIV/0!</v>
      </c>
      <c r="R147" s="46" t="e">
        <f t="shared" si="42"/>
        <v>#DIV/0!</v>
      </c>
      <c r="S147" s="46" t="e">
        <f t="shared" si="43"/>
        <v>#DIV/0!</v>
      </c>
      <c r="T147" s="46" t="e">
        <f t="shared" si="44"/>
        <v>#DIV/0!</v>
      </c>
      <c r="U147" s="46" t="e">
        <f t="shared" si="45"/>
        <v>#DIV/0!</v>
      </c>
      <c r="V147" s="26"/>
      <c r="W147" s="26"/>
      <c r="X147" s="26"/>
    </row>
    <row r="148" spans="1:24">
      <c r="A148" s="26"/>
      <c r="B148" s="121" t="s">
        <v>44</v>
      </c>
      <c r="C148" s="112"/>
      <c r="D148" s="4">
        <f t="shared" si="46"/>
        <v>1.5</v>
      </c>
      <c r="E148" s="76">
        <v>0</v>
      </c>
      <c r="F148" s="10">
        <f t="shared" si="33"/>
        <v>0.35355339059327379</v>
      </c>
      <c r="G148" s="8" t="e">
        <f t="shared" si="34"/>
        <v>#DIV/0!</v>
      </c>
      <c r="H148" s="8" t="e">
        <f t="shared" si="35"/>
        <v>#DIV/0!</v>
      </c>
      <c r="I148" s="8" t="e">
        <f t="shared" si="36"/>
        <v>#DIV/0!</v>
      </c>
      <c r="J148" s="30"/>
      <c r="K148" s="26"/>
      <c r="L148" s="26"/>
      <c r="M148" s="46" t="e">
        <f t="shared" si="37"/>
        <v>#DIV/0!</v>
      </c>
      <c r="N148" s="46" t="e">
        <f t="shared" si="38"/>
        <v>#DIV/0!</v>
      </c>
      <c r="O148" s="46" t="e">
        <f t="shared" si="39"/>
        <v>#DIV/0!</v>
      </c>
      <c r="P148" s="46" t="e">
        <f t="shared" si="40"/>
        <v>#DIV/0!</v>
      </c>
      <c r="Q148" s="46" t="e">
        <f t="shared" si="41"/>
        <v>#DIV/0!</v>
      </c>
      <c r="R148" s="46" t="e">
        <f t="shared" si="42"/>
        <v>#DIV/0!</v>
      </c>
      <c r="S148" s="46" t="e">
        <f t="shared" si="43"/>
        <v>#DIV/0!</v>
      </c>
      <c r="T148" s="46" t="e">
        <f t="shared" si="44"/>
        <v>#DIV/0!</v>
      </c>
      <c r="U148" s="46" t="e">
        <f t="shared" si="45"/>
        <v>#DIV/0!</v>
      </c>
      <c r="V148" s="26"/>
      <c r="W148" s="26"/>
      <c r="X148" s="26"/>
    </row>
    <row r="149" spans="1:24">
      <c r="A149" s="26"/>
      <c r="B149" s="121" t="s">
        <v>44</v>
      </c>
      <c r="C149" s="112"/>
      <c r="D149" s="4">
        <f t="shared" si="46"/>
        <v>2</v>
      </c>
      <c r="E149" s="76">
        <v>0</v>
      </c>
      <c r="F149" s="13">
        <f t="shared" si="33"/>
        <v>0.25</v>
      </c>
      <c r="G149" s="8" t="e">
        <f t="shared" si="34"/>
        <v>#DIV/0!</v>
      </c>
      <c r="H149" s="8" t="e">
        <f t="shared" si="35"/>
        <v>#DIV/0!</v>
      </c>
      <c r="I149" s="8" t="e">
        <f t="shared" si="36"/>
        <v>#DIV/0!</v>
      </c>
      <c r="J149" s="30"/>
      <c r="K149" s="26"/>
      <c r="L149" s="26"/>
      <c r="M149" s="46" t="e">
        <f t="shared" si="37"/>
        <v>#DIV/0!</v>
      </c>
      <c r="N149" s="46" t="e">
        <f t="shared" si="38"/>
        <v>#DIV/0!</v>
      </c>
      <c r="O149" s="46" t="e">
        <f t="shared" si="39"/>
        <v>#DIV/0!</v>
      </c>
      <c r="P149" s="46" t="e">
        <f t="shared" si="40"/>
        <v>#DIV/0!</v>
      </c>
      <c r="Q149" s="46" t="e">
        <f t="shared" si="41"/>
        <v>#DIV/0!</v>
      </c>
      <c r="R149" s="46" t="e">
        <f t="shared" si="42"/>
        <v>#DIV/0!</v>
      </c>
      <c r="S149" s="46" t="e">
        <f t="shared" si="43"/>
        <v>#DIV/0!</v>
      </c>
      <c r="T149" s="46" t="e">
        <f t="shared" si="44"/>
        <v>#DIV/0!</v>
      </c>
      <c r="U149" s="46" t="e">
        <f t="shared" si="45"/>
        <v>#DIV/0!</v>
      </c>
      <c r="V149" s="26"/>
      <c r="W149" s="26"/>
      <c r="X149" s="26"/>
    </row>
    <row r="150" spans="1:24">
      <c r="A150" s="26"/>
      <c r="B150" s="121" t="s">
        <v>19</v>
      </c>
      <c r="C150" s="112"/>
      <c r="D150" s="4">
        <f t="shared" si="46"/>
        <v>2.5</v>
      </c>
      <c r="E150" s="76">
        <v>0</v>
      </c>
      <c r="F150" s="13">
        <f t="shared" si="33"/>
        <v>0.17677669529663687</v>
      </c>
      <c r="G150" s="8" t="e">
        <f t="shared" si="34"/>
        <v>#DIV/0!</v>
      </c>
      <c r="H150" s="8" t="e">
        <f t="shared" si="35"/>
        <v>#DIV/0!</v>
      </c>
      <c r="I150" s="8" t="e">
        <f t="shared" si="36"/>
        <v>#DIV/0!</v>
      </c>
      <c r="J150" s="30"/>
      <c r="K150" s="26"/>
      <c r="L150" s="26"/>
      <c r="M150" s="46" t="e">
        <f t="shared" si="37"/>
        <v>#DIV/0!</v>
      </c>
      <c r="N150" s="46" t="e">
        <f t="shared" si="38"/>
        <v>#DIV/0!</v>
      </c>
      <c r="O150" s="46" t="e">
        <f t="shared" si="39"/>
        <v>#DIV/0!</v>
      </c>
      <c r="P150" s="46" t="e">
        <f t="shared" si="40"/>
        <v>#DIV/0!</v>
      </c>
      <c r="Q150" s="46" t="e">
        <f t="shared" si="41"/>
        <v>#DIV/0!</v>
      </c>
      <c r="R150" s="46" t="e">
        <f t="shared" si="42"/>
        <v>#DIV/0!</v>
      </c>
      <c r="S150" s="46" t="e">
        <f t="shared" si="43"/>
        <v>#DIV/0!</v>
      </c>
      <c r="T150" s="46" t="e">
        <f t="shared" si="44"/>
        <v>#DIV/0!</v>
      </c>
      <c r="U150" s="46" t="e">
        <f t="shared" si="45"/>
        <v>#DIV/0!</v>
      </c>
      <c r="V150" s="26"/>
      <c r="W150" s="26"/>
      <c r="X150" s="26"/>
    </row>
    <row r="151" spans="1:24">
      <c r="A151" s="26"/>
      <c r="B151" s="121" t="s">
        <v>19</v>
      </c>
      <c r="C151" s="112"/>
      <c r="D151" s="4">
        <f t="shared" si="46"/>
        <v>3</v>
      </c>
      <c r="E151" s="76">
        <v>0</v>
      </c>
      <c r="F151" s="13">
        <f t="shared" si="33"/>
        <v>0.125</v>
      </c>
      <c r="G151" s="8" t="e">
        <f t="shared" si="34"/>
        <v>#DIV/0!</v>
      </c>
      <c r="H151" s="8" t="e">
        <f t="shared" si="35"/>
        <v>#DIV/0!</v>
      </c>
      <c r="I151" s="8" t="e">
        <f t="shared" si="36"/>
        <v>#DIV/0!</v>
      </c>
      <c r="J151" s="30"/>
      <c r="K151" s="26"/>
      <c r="L151" s="26"/>
      <c r="M151" s="46" t="e">
        <f t="shared" si="37"/>
        <v>#DIV/0!</v>
      </c>
      <c r="N151" s="46" t="e">
        <f t="shared" si="38"/>
        <v>#DIV/0!</v>
      </c>
      <c r="O151" s="46" t="e">
        <f t="shared" si="39"/>
        <v>#DIV/0!</v>
      </c>
      <c r="P151" s="46" t="e">
        <f t="shared" si="40"/>
        <v>#DIV/0!</v>
      </c>
      <c r="Q151" s="46" t="e">
        <f t="shared" si="41"/>
        <v>#DIV/0!</v>
      </c>
      <c r="R151" s="46" t="e">
        <f t="shared" si="42"/>
        <v>#DIV/0!</v>
      </c>
      <c r="S151" s="46" t="e">
        <f t="shared" si="43"/>
        <v>#DIV/0!</v>
      </c>
      <c r="T151" s="46" t="e">
        <f t="shared" si="44"/>
        <v>#DIV/0!</v>
      </c>
      <c r="U151" s="46" t="e">
        <f t="shared" si="45"/>
        <v>#DIV/0!</v>
      </c>
      <c r="V151" s="26"/>
      <c r="W151" s="26"/>
      <c r="X151" s="26"/>
    </row>
    <row r="152" spans="1:24">
      <c r="A152" s="26"/>
      <c r="B152" s="121" t="s">
        <v>48</v>
      </c>
      <c r="C152" s="112"/>
      <c r="D152" s="4">
        <f t="shared" si="46"/>
        <v>3.5</v>
      </c>
      <c r="E152" s="76">
        <v>0</v>
      </c>
      <c r="F152" s="13">
        <f t="shared" si="33"/>
        <v>8.8388347648318447E-2</v>
      </c>
      <c r="G152" s="8" t="e">
        <f t="shared" si="34"/>
        <v>#DIV/0!</v>
      </c>
      <c r="H152" s="8" t="e">
        <f t="shared" si="35"/>
        <v>#DIV/0!</v>
      </c>
      <c r="I152" s="8" t="e">
        <f t="shared" si="36"/>
        <v>#DIV/0!</v>
      </c>
      <c r="J152" s="30"/>
      <c r="K152" s="26"/>
      <c r="L152" s="26"/>
      <c r="M152" s="46" t="e">
        <f t="shared" si="37"/>
        <v>#DIV/0!</v>
      </c>
      <c r="N152" s="46" t="e">
        <f t="shared" si="38"/>
        <v>#DIV/0!</v>
      </c>
      <c r="O152" s="46" t="e">
        <f t="shared" si="39"/>
        <v>#DIV/0!</v>
      </c>
      <c r="P152" s="46" t="e">
        <f t="shared" si="40"/>
        <v>#DIV/0!</v>
      </c>
      <c r="Q152" s="46" t="e">
        <f t="shared" si="41"/>
        <v>#DIV/0!</v>
      </c>
      <c r="R152" s="46" t="e">
        <f t="shared" si="42"/>
        <v>#DIV/0!</v>
      </c>
      <c r="S152" s="46" t="e">
        <f t="shared" si="43"/>
        <v>#DIV/0!</v>
      </c>
      <c r="T152" s="46" t="e">
        <f t="shared" si="44"/>
        <v>#DIV/0!</v>
      </c>
      <c r="U152" s="46" t="e">
        <f t="shared" si="45"/>
        <v>#DIV/0!</v>
      </c>
      <c r="V152" s="26"/>
      <c r="W152" s="26"/>
      <c r="X152" s="26"/>
    </row>
    <row r="153" spans="1:24">
      <c r="A153" s="26"/>
      <c r="B153" s="121" t="s">
        <v>48</v>
      </c>
      <c r="C153" s="112"/>
      <c r="D153" s="4">
        <f t="shared" si="46"/>
        <v>4</v>
      </c>
      <c r="E153" s="76">
        <v>0</v>
      </c>
      <c r="F153" s="13">
        <f t="shared" si="33"/>
        <v>6.25E-2</v>
      </c>
      <c r="G153" s="8" t="e">
        <f t="shared" si="34"/>
        <v>#DIV/0!</v>
      </c>
      <c r="H153" s="8" t="e">
        <f t="shared" si="35"/>
        <v>#DIV/0!</v>
      </c>
      <c r="I153" s="8" t="e">
        <f t="shared" si="36"/>
        <v>#DIV/0!</v>
      </c>
      <c r="J153" s="30"/>
      <c r="K153" s="26"/>
      <c r="L153" s="26"/>
      <c r="M153" s="46" t="e">
        <f t="shared" si="37"/>
        <v>#DIV/0!</v>
      </c>
      <c r="N153" s="46" t="e">
        <f t="shared" si="38"/>
        <v>#DIV/0!</v>
      </c>
      <c r="O153" s="46" t="e">
        <f t="shared" si="39"/>
        <v>#DIV/0!</v>
      </c>
      <c r="P153" s="46" t="e">
        <f t="shared" si="40"/>
        <v>#DIV/0!</v>
      </c>
      <c r="Q153" s="46" t="e">
        <f t="shared" si="41"/>
        <v>#DIV/0!</v>
      </c>
      <c r="R153" s="46" t="e">
        <f t="shared" si="42"/>
        <v>#DIV/0!</v>
      </c>
      <c r="S153" s="46" t="e">
        <f t="shared" si="43"/>
        <v>#DIV/0!</v>
      </c>
      <c r="T153" s="46" t="e">
        <f t="shared" si="44"/>
        <v>#DIV/0!</v>
      </c>
      <c r="U153" s="46" t="e">
        <f t="shared" si="45"/>
        <v>#DIV/0!</v>
      </c>
      <c r="V153" s="26"/>
      <c r="W153" s="26"/>
      <c r="X153" s="26"/>
    </row>
    <row r="154" spans="1:24">
      <c r="A154" s="26"/>
      <c r="B154" s="121" t="s">
        <v>20</v>
      </c>
      <c r="C154" s="112"/>
      <c r="D154" s="4">
        <f t="shared" si="46"/>
        <v>4.5</v>
      </c>
      <c r="E154" s="76">
        <v>0</v>
      </c>
      <c r="F154" s="13">
        <f t="shared" si="33"/>
        <v>4.4194173824159223E-2</v>
      </c>
      <c r="G154" s="8" t="e">
        <f t="shared" si="34"/>
        <v>#DIV/0!</v>
      </c>
      <c r="H154" s="8" t="e">
        <f t="shared" si="35"/>
        <v>#DIV/0!</v>
      </c>
      <c r="I154" s="8" t="e">
        <f t="shared" si="36"/>
        <v>#DIV/0!</v>
      </c>
      <c r="J154" s="30"/>
      <c r="K154" s="26"/>
      <c r="L154" s="26"/>
      <c r="M154" s="46" t="e">
        <f t="shared" si="37"/>
        <v>#DIV/0!</v>
      </c>
      <c r="N154" s="46" t="e">
        <f t="shared" si="38"/>
        <v>#DIV/0!</v>
      </c>
      <c r="O154" s="46" t="e">
        <f t="shared" si="39"/>
        <v>#DIV/0!</v>
      </c>
      <c r="P154" s="46" t="e">
        <f t="shared" si="40"/>
        <v>#DIV/0!</v>
      </c>
      <c r="Q154" s="46" t="e">
        <f t="shared" si="41"/>
        <v>#DIV/0!</v>
      </c>
      <c r="R154" s="46" t="e">
        <f t="shared" si="42"/>
        <v>#DIV/0!</v>
      </c>
      <c r="S154" s="46" t="e">
        <f t="shared" si="43"/>
        <v>#DIV/0!</v>
      </c>
      <c r="T154" s="46" t="e">
        <f t="shared" si="44"/>
        <v>#DIV/0!</v>
      </c>
      <c r="U154" s="46" t="e">
        <f t="shared" si="45"/>
        <v>#DIV/0!</v>
      </c>
      <c r="V154" s="26"/>
      <c r="W154" s="26"/>
      <c r="X154" s="26"/>
    </row>
    <row r="155" spans="1:24">
      <c r="A155" s="26"/>
      <c r="B155" s="121" t="s">
        <v>20</v>
      </c>
      <c r="C155" s="112"/>
      <c r="D155" s="4">
        <f t="shared" si="46"/>
        <v>5</v>
      </c>
      <c r="E155" s="76">
        <v>0</v>
      </c>
      <c r="F155" s="13">
        <f t="shared" si="33"/>
        <v>3.125E-2</v>
      </c>
      <c r="G155" s="8" t="e">
        <f t="shared" si="34"/>
        <v>#DIV/0!</v>
      </c>
      <c r="H155" s="8" t="e">
        <f t="shared" si="35"/>
        <v>#DIV/0!</v>
      </c>
      <c r="I155" s="8" t="e">
        <f t="shared" si="36"/>
        <v>#DIV/0!</v>
      </c>
      <c r="J155" s="30"/>
      <c r="K155" s="26"/>
      <c r="L155" s="26"/>
      <c r="M155" s="46" t="e">
        <f t="shared" si="37"/>
        <v>#DIV/0!</v>
      </c>
      <c r="N155" s="46" t="e">
        <f t="shared" si="38"/>
        <v>#DIV/0!</v>
      </c>
      <c r="O155" s="46" t="e">
        <f t="shared" si="39"/>
        <v>#DIV/0!</v>
      </c>
      <c r="P155" s="46" t="e">
        <f t="shared" si="40"/>
        <v>#DIV/0!</v>
      </c>
      <c r="Q155" s="46" t="e">
        <f t="shared" si="41"/>
        <v>#DIV/0!</v>
      </c>
      <c r="R155" s="46" t="e">
        <f t="shared" si="42"/>
        <v>#DIV/0!</v>
      </c>
      <c r="S155" s="46" t="e">
        <f t="shared" si="43"/>
        <v>#DIV/0!</v>
      </c>
      <c r="T155" s="46" t="e">
        <f t="shared" si="44"/>
        <v>#DIV/0!</v>
      </c>
      <c r="U155" s="46" t="e">
        <f t="shared" si="45"/>
        <v>#DIV/0!</v>
      </c>
      <c r="V155" s="26"/>
      <c r="W155" s="26"/>
      <c r="X155" s="26"/>
    </row>
    <row r="156" spans="1:24">
      <c r="A156" s="26"/>
      <c r="B156" s="121" t="s">
        <v>49</v>
      </c>
      <c r="C156" s="112"/>
      <c r="D156" s="4">
        <f t="shared" si="46"/>
        <v>5.5</v>
      </c>
      <c r="E156" s="76">
        <v>0</v>
      </c>
      <c r="F156" s="13">
        <f t="shared" si="33"/>
        <v>2.2097086912079608E-2</v>
      </c>
      <c r="G156" s="8" t="e">
        <f t="shared" si="34"/>
        <v>#DIV/0!</v>
      </c>
      <c r="H156" s="8" t="e">
        <f t="shared" si="35"/>
        <v>#DIV/0!</v>
      </c>
      <c r="I156" s="8" t="e">
        <f t="shared" si="36"/>
        <v>#DIV/0!</v>
      </c>
      <c r="J156" s="30"/>
      <c r="K156" s="26"/>
      <c r="L156" s="26"/>
      <c r="M156" s="46" t="e">
        <f t="shared" si="37"/>
        <v>#DIV/0!</v>
      </c>
      <c r="N156" s="46" t="e">
        <f t="shared" si="38"/>
        <v>#DIV/0!</v>
      </c>
      <c r="O156" s="46" t="e">
        <f t="shared" si="39"/>
        <v>#DIV/0!</v>
      </c>
      <c r="P156" s="46" t="e">
        <f t="shared" si="40"/>
        <v>#DIV/0!</v>
      </c>
      <c r="Q156" s="46" t="e">
        <f t="shared" si="41"/>
        <v>#DIV/0!</v>
      </c>
      <c r="R156" s="46" t="e">
        <f t="shared" si="42"/>
        <v>#DIV/0!</v>
      </c>
      <c r="S156" s="46" t="e">
        <f t="shared" si="43"/>
        <v>#DIV/0!</v>
      </c>
      <c r="T156" s="46" t="e">
        <f t="shared" si="44"/>
        <v>#DIV/0!</v>
      </c>
      <c r="U156" s="46" t="e">
        <f t="shared" si="45"/>
        <v>#DIV/0!</v>
      </c>
      <c r="V156" s="26"/>
      <c r="W156" s="26"/>
      <c r="X156" s="26"/>
    </row>
    <row r="157" spans="1:24">
      <c r="A157" s="26"/>
      <c r="B157" s="121" t="s">
        <v>50</v>
      </c>
      <c r="C157" s="112"/>
      <c r="D157" s="4">
        <f t="shared" si="46"/>
        <v>6</v>
      </c>
      <c r="E157" s="76">
        <v>0</v>
      </c>
      <c r="F157" s="13">
        <f t="shared" si="33"/>
        <v>1.5625E-2</v>
      </c>
      <c r="G157" s="8" t="e">
        <f t="shared" si="34"/>
        <v>#DIV/0!</v>
      </c>
      <c r="H157" s="8" t="e">
        <f t="shared" si="35"/>
        <v>#DIV/0!</v>
      </c>
      <c r="I157" s="8" t="e">
        <f t="shared" si="36"/>
        <v>#DIV/0!</v>
      </c>
      <c r="J157" s="30"/>
      <c r="K157" s="26"/>
      <c r="L157" s="26"/>
      <c r="M157" s="46" t="e">
        <f t="shared" si="37"/>
        <v>#DIV/0!</v>
      </c>
      <c r="N157" s="46" t="e">
        <f t="shared" si="38"/>
        <v>#DIV/0!</v>
      </c>
      <c r="O157" s="46" t="e">
        <f t="shared" si="39"/>
        <v>#DIV/0!</v>
      </c>
      <c r="P157" s="46" t="e">
        <f t="shared" si="40"/>
        <v>#DIV/0!</v>
      </c>
      <c r="Q157" s="46" t="e">
        <f t="shared" si="41"/>
        <v>#DIV/0!</v>
      </c>
      <c r="R157" s="46" t="e">
        <f t="shared" si="42"/>
        <v>#DIV/0!</v>
      </c>
      <c r="S157" s="46" t="e">
        <f t="shared" si="43"/>
        <v>#DIV/0!</v>
      </c>
      <c r="T157" s="46" t="e">
        <f t="shared" si="44"/>
        <v>#DIV/0!</v>
      </c>
      <c r="U157" s="46" t="e">
        <f t="shared" si="45"/>
        <v>#DIV/0!</v>
      </c>
      <c r="V157" s="26"/>
      <c r="W157" s="26"/>
      <c r="X157" s="26"/>
    </row>
    <row r="158" spans="1:24">
      <c r="A158" s="26"/>
      <c r="B158" s="121" t="s">
        <v>21</v>
      </c>
      <c r="C158" s="112"/>
      <c r="D158" s="4">
        <f t="shared" si="46"/>
        <v>6.5</v>
      </c>
      <c r="E158" s="76">
        <v>0</v>
      </c>
      <c r="F158" s="13">
        <f t="shared" si="33"/>
        <v>1.1048543456039808E-2</v>
      </c>
      <c r="G158" s="8" t="e">
        <f t="shared" si="34"/>
        <v>#DIV/0!</v>
      </c>
      <c r="H158" s="8" t="e">
        <f t="shared" si="35"/>
        <v>#DIV/0!</v>
      </c>
      <c r="I158" s="8" t="e">
        <f t="shared" si="36"/>
        <v>#DIV/0!</v>
      </c>
      <c r="J158" s="30"/>
      <c r="K158" s="26"/>
      <c r="L158" s="26"/>
      <c r="M158" s="46" t="e">
        <f t="shared" si="37"/>
        <v>#DIV/0!</v>
      </c>
      <c r="N158" s="46" t="e">
        <f t="shared" si="38"/>
        <v>#DIV/0!</v>
      </c>
      <c r="O158" s="46" t="e">
        <f t="shared" si="39"/>
        <v>#DIV/0!</v>
      </c>
      <c r="P158" s="46" t="e">
        <f t="shared" si="40"/>
        <v>#DIV/0!</v>
      </c>
      <c r="Q158" s="46" t="e">
        <f t="shared" si="41"/>
        <v>#DIV/0!</v>
      </c>
      <c r="R158" s="46" t="e">
        <f t="shared" si="42"/>
        <v>#DIV/0!</v>
      </c>
      <c r="S158" s="46" t="e">
        <f t="shared" si="43"/>
        <v>#DIV/0!</v>
      </c>
      <c r="T158" s="46" t="e">
        <f t="shared" si="44"/>
        <v>#DIV/0!</v>
      </c>
      <c r="U158" s="46" t="e">
        <f t="shared" si="45"/>
        <v>#DIV/0!</v>
      </c>
      <c r="V158" s="26"/>
      <c r="W158" s="26"/>
      <c r="X158" s="26"/>
    </row>
    <row r="159" spans="1:24">
      <c r="A159" s="26"/>
      <c r="B159" s="121" t="s">
        <v>21</v>
      </c>
      <c r="C159" s="112"/>
      <c r="D159" s="4">
        <f t="shared" si="46"/>
        <v>7</v>
      </c>
      <c r="E159" s="76">
        <v>0</v>
      </c>
      <c r="F159" s="13">
        <f t="shared" si="33"/>
        <v>7.8125E-3</v>
      </c>
      <c r="G159" s="8" t="e">
        <f t="shared" si="34"/>
        <v>#DIV/0!</v>
      </c>
      <c r="H159" s="8" t="e">
        <f t="shared" si="35"/>
        <v>#DIV/0!</v>
      </c>
      <c r="I159" s="8" t="e">
        <f t="shared" si="36"/>
        <v>#DIV/0!</v>
      </c>
      <c r="J159" s="26"/>
      <c r="K159" s="26"/>
      <c r="L159" s="26"/>
      <c r="M159" s="46" t="e">
        <f t="shared" si="37"/>
        <v>#DIV/0!</v>
      </c>
      <c r="N159" s="46" t="e">
        <f t="shared" si="38"/>
        <v>#DIV/0!</v>
      </c>
      <c r="O159" s="46" t="e">
        <f t="shared" si="39"/>
        <v>#DIV/0!</v>
      </c>
      <c r="P159" s="46" t="e">
        <f t="shared" si="40"/>
        <v>#DIV/0!</v>
      </c>
      <c r="Q159" s="46" t="e">
        <f t="shared" si="41"/>
        <v>#DIV/0!</v>
      </c>
      <c r="R159" s="46" t="e">
        <f t="shared" si="42"/>
        <v>#DIV/0!</v>
      </c>
      <c r="S159" s="46" t="e">
        <f t="shared" si="43"/>
        <v>#DIV/0!</v>
      </c>
      <c r="T159" s="46" t="e">
        <f t="shared" si="44"/>
        <v>#DIV/0!</v>
      </c>
      <c r="U159" s="46" t="e">
        <f t="shared" si="45"/>
        <v>#DIV/0!</v>
      </c>
      <c r="V159" s="26"/>
      <c r="W159" s="26"/>
      <c r="X159" s="26"/>
    </row>
    <row r="160" spans="1:24">
      <c r="A160" s="26"/>
      <c r="B160" s="121" t="s">
        <v>51</v>
      </c>
      <c r="C160" s="112"/>
      <c r="D160" s="4">
        <f t="shared" si="46"/>
        <v>7.5</v>
      </c>
      <c r="E160" s="75">
        <v>0</v>
      </c>
      <c r="F160" s="13">
        <f t="shared" si="33"/>
        <v>5.5242717280199038E-3</v>
      </c>
      <c r="G160" s="8" t="e">
        <f t="shared" si="34"/>
        <v>#DIV/0!</v>
      </c>
      <c r="H160" s="8" t="e">
        <f t="shared" si="35"/>
        <v>#DIV/0!</v>
      </c>
      <c r="I160" s="8" t="e">
        <f t="shared" si="36"/>
        <v>#DIV/0!</v>
      </c>
      <c r="J160" s="26"/>
      <c r="K160" s="26"/>
      <c r="L160" s="26"/>
      <c r="M160" s="46" t="e">
        <f t="shared" si="37"/>
        <v>#DIV/0!</v>
      </c>
      <c r="N160" s="46" t="e">
        <f t="shared" si="38"/>
        <v>#DIV/0!</v>
      </c>
      <c r="O160" s="46" t="e">
        <f t="shared" si="39"/>
        <v>#DIV/0!</v>
      </c>
      <c r="P160" s="46" t="e">
        <f t="shared" si="40"/>
        <v>#DIV/0!</v>
      </c>
      <c r="Q160" s="46" t="e">
        <f t="shared" si="41"/>
        <v>#DIV/0!</v>
      </c>
      <c r="R160" s="46" t="e">
        <f t="shared" si="42"/>
        <v>#DIV/0!</v>
      </c>
      <c r="S160" s="46" t="e">
        <f t="shared" si="43"/>
        <v>#DIV/0!</v>
      </c>
      <c r="T160" s="46" t="e">
        <f t="shared" si="44"/>
        <v>#DIV/0!</v>
      </c>
      <c r="U160" s="46" t="e">
        <f t="shared" si="45"/>
        <v>#DIV/0!</v>
      </c>
      <c r="V160" s="26"/>
      <c r="W160" s="26"/>
      <c r="X160" s="26"/>
    </row>
    <row r="161" spans="1:24">
      <c r="A161" s="26"/>
      <c r="B161" s="121" t="s">
        <v>51</v>
      </c>
      <c r="C161" s="112"/>
      <c r="D161" s="4">
        <f t="shared" si="46"/>
        <v>8</v>
      </c>
      <c r="E161" s="75">
        <v>0</v>
      </c>
      <c r="F161" s="13">
        <f t="shared" si="33"/>
        <v>3.90625E-3</v>
      </c>
      <c r="G161" s="8" t="e">
        <f t="shared" si="34"/>
        <v>#DIV/0!</v>
      </c>
      <c r="H161" s="8" t="e">
        <f t="shared" si="35"/>
        <v>#DIV/0!</v>
      </c>
      <c r="I161" s="8" t="e">
        <f t="shared" si="36"/>
        <v>#DIV/0!</v>
      </c>
      <c r="J161" s="26"/>
      <c r="K161" s="26"/>
      <c r="L161" s="26"/>
      <c r="M161" s="46" t="e">
        <f t="shared" si="37"/>
        <v>#DIV/0!</v>
      </c>
      <c r="N161" s="46" t="e">
        <f t="shared" si="38"/>
        <v>#DIV/0!</v>
      </c>
      <c r="O161" s="46" t="e">
        <f t="shared" si="39"/>
        <v>#DIV/0!</v>
      </c>
      <c r="P161" s="46" t="e">
        <f t="shared" si="40"/>
        <v>#DIV/0!</v>
      </c>
      <c r="Q161" s="46" t="e">
        <f t="shared" si="41"/>
        <v>#DIV/0!</v>
      </c>
      <c r="R161" s="46" t="e">
        <f t="shared" si="42"/>
        <v>#DIV/0!</v>
      </c>
      <c r="S161" s="46" t="e">
        <f t="shared" si="43"/>
        <v>#DIV/0!</v>
      </c>
      <c r="T161" s="46" t="e">
        <f t="shared" si="44"/>
        <v>#DIV/0!</v>
      </c>
      <c r="U161" s="46" t="e">
        <f t="shared" si="45"/>
        <v>#DIV/0!</v>
      </c>
      <c r="V161" s="26"/>
      <c r="W161" s="26"/>
      <c r="X161" s="26"/>
    </row>
    <row r="162" spans="1:24">
      <c r="A162" s="26"/>
      <c r="B162" s="121" t="s">
        <v>22</v>
      </c>
      <c r="C162" s="112"/>
      <c r="D162" s="4">
        <f t="shared" si="46"/>
        <v>8.5</v>
      </c>
      <c r="E162" s="75">
        <v>0</v>
      </c>
      <c r="F162" s="13">
        <f t="shared" si="33"/>
        <v>2.7621358640099515E-3</v>
      </c>
      <c r="G162" s="8" t="e">
        <f t="shared" si="34"/>
        <v>#DIV/0!</v>
      </c>
      <c r="H162" s="8" t="e">
        <f t="shared" si="35"/>
        <v>#DIV/0!</v>
      </c>
      <c r="I162" s="8" t="e">
        <f t="shared" si="36"/>
        <v>#DIV/0!</v>
      </c>
      <c r="J162" s="26"/>
      <c r="K162" s="26"/>
      <c r="L162" s="26"/>
      <c r="M162" s="46" t="e">
        <f t="shared" si="37"/>
        <v>#DIV/0!</v>
      </c>
      <c r="N162" s="46" t="e">
        <f t="shared" si="38"/>
        <v>#DIV/0!</v>
      </c>
      <c r="O162" s="46" t="e">
        <f t="shared" si="39"/>
        <v>#DIV/0!</v>
      </c>
      <c r="P162" s="46" t="e">
        <f t="shared" si="40"/>
        <v>#DIV/0!</v>
      </c>
      <c r="Q162" s="46" t="e">
        <f t="shared" si="41"/>
        <v>#DIV/0!</v>
      </c>
      <c r="R162" s="46" t="e">
        <f t="shared" si="42"/>
        <v>#DIV/0!</v>
      </c>
      <c r="S162" s="46" t="e">
        <f t="shared" si="43"/>
        <v>#DIV/0!</v>
      </c>
      <c r="T162" s="46" t="e">
        <f t="shared" si="44"/>
        <v>#DIV/0!</v>
      </c>
      <c r="U162" s="46" t="e">
        <f t="shared" si="45"/>
        <v>#DIV/0!</v>
      </c>
      <c r="V162" s="26"/>
      <c r="W162" s="26"/>
      <c r="X162" s="26"/>
    </row>
    <row r="163" spans="1:24">
      <c r="A163" s="26"/>
      <c r="B163" s="121" t="s">
        <v>22</v>
      </c>
      <c r="C163" s="112"/>
      <c r="D163" s="4">
        <f t="shared" si="46"/>
        <v>9</v>
      </c>
      <c r="E163" s="75">
        <v>0</v>
      </c>
      <c r="F163" s="13">
        <f t="shared" si="33"/>
        <v>1.953125E-3</v>
      </c>
      <c r="G163" s="8" t="e">
        <f t="shared" si="34"/>
        <v>#DIV/0!</v>
      </c>
      <c r="H163" s="8" t="e">
        <f t="shared" si="35"/>
        <v>#DIV/0!</v>
      </c>
      <c r="I163" s="8" t="e">
        <f t="shared" si="36"/>
        <v>#DIV/0!</v>
      </c>
      <c r="J163" s="26"/>
      <c r="K163" s="26"/>
      <c r="L163" s="26"/>
      <c r="M163" s="46" t="e">
        <f t="shared" si="37"/>
        <v>#DIV/0!</v>
      </c>
      <c r="N163" s="46" t="e">
        <f t="shared" si="38"/>
        <v>#DIV/0!</v>
      </c>
      <c r="O163" s="46" t="e">
        <f t="shared" si="39"/>
        <v>#DIV/0!</v>
      </c>
      <c r="P163" s="46" t="e">
        <f t="shared" si="40"/>
        <v>#DIV/0!</v>
      </c>
      <c r="Q163" s="46" t="e">
        <f t="shared" si="41"/>
        <v>#DIV/0!</v>
      </c>
      <c r="R163" s="46" t="e">
        <f t="shared" si="42"/>
        <v>#DIV/0!</v>
      </c>
      <c r="S163" s="46" t="e">
        <f t="shared" si="43"/>
        <v>#DIV/0!</v>
      </c>
      <c r="T163" s="46" t="e">
        <f t="shared" si="44"/>
        <v>#DIV/0!</v>
      </c>
      <c r="U163" s="46" t="e">
        <f t="shared" si="45"/>
        <v>#DIV/0!</v>
      </c>
      <c r="V163" s="26"/>
      <c r="W163" s="26"/>
      <c r="X163" s="26"/>
    </row>
    <row r="164" spans="1:24">
      <c r="A164" s="26"/>
      <c r="B164" s="121" t="s">
        <v>52</v>
      </c>
      <c r="C164" s="112"/>
      <c r="D164" s="4">
        <f t="shared" si="46"/>
        <v>9.5</v>
      </c>
      <c r="E164" s="75">
        <v>0</v>
      </c>
      <c r="F164" s="13">
        <f t="shared" si="33"/>
        <v>1.3810679320049757E-3</v>
      </c>
      <c r="G164" s="8" t="e">
        <f t="shared" si="34"/>
        <v>#DIV/0!</v>
      </c>
      <c r="H164" s="8" t="e">
        <f t="shared" si="35"/>
        <v>#DIV/0!</v>
      </c>
      <c r="I164" s="8" t="e">
        <f t="shared" si="36"/>
        <v>#DIV/0!</v>
      </c>
      <c r="J164" s="26"/>
      <c r="K164" s="26"/>
      <c r="L164" s="26"/>
      <c r="M164" s="46" t="e">
        <f t="shared" si="37"/>
        <v>#DIV/0!</v>
      </c>
      <c r="N164" s="46" t="e">
        <f t="shared" si="38"/>
        <v>#DIV/0!</v>
      </c>
      <c r="O164" s="46" t="e">
        <f t="shared" si="39"/>
        <v>#DIV/0!</v>
      </c>
      <c r="P164" s="46" t="e">
        <f t="shared" si="40"/>
        <v>#DIV/0!</v>
      </c>
      <c r="Q164" s="46" t="e">
        <f t="shared" si="41"/>
        <v>#DIV/0!</v>
      </c>
      <c r="R164" s="46" t="e">
        <f t="shared" si="42"/>
        <v>#DIV/0!</v>
      </c>
      <c r="S164" s="46" t="e">
        <f t="shared" si="43"/>
        <v>#DIV/0!</v>
      </c>
      <c r="T164" s="46" t="e">
        <f t="shared" si="44"/>
        <v>#DIV/0!</v>
      </c>
      <c r="U164" s="46" t="e">
        <f t="shared" si="45"/>
        <v>#DIV/0!</v>
      </c>
      <c r="V164" s="26"/>
      <c r="W164" s="26"/>
      <c r="X164" s="26"/>
    </row>
    <row r="165" spans="1:24">
      <c r="A165" s="26"/>
      <c r="B165" s="121" t="s">
        <v>52</v>
      </c>
      <c r="C165" s="112"/>
      <c r="D165" s="4">
        <f t="shared" si="46"/>
        <v>10</v>
      </c>
      <c r="E165" s="75">
        <v>0</v>
      </c>
      <c r="F165" s="13">
        <f t="shared" si="33"/>
        <v>9.765625E-4</v>
      </c>
      <c r="G165" s="8" t="e">
        <f t="shared" si="34"/>
        <v>#DIV/0!</v>
      </c>
      <c r="H165" s="8" t="e">
        <f t="shared" si="35"/>
        <v>#DIV/0!</v>
      </c>
      <c r="I165" s="8" t="e">
        <f>H166+H165</f>
        <v>#DIV/0!</v>
      </c>
      <c r="J165" s="26"/>
      <c r="K165" s="26"/>
      <c r="L165" s="26"/>
      <c r="M165" s="46" t="e">
        <f t="shared" si="37"/>
        <v>#DIV/0!</v>
      </c>
      <c r="N165" s="46" t="e">
        <f t="shared" si="38"/>
        <v>#DIV/0!</v>
      </c>
      <c r="O165" s="46" t="e">
        <f t="shared" si="39"/>
        <v>#DIV/0!</v>
      </c>
      <c r="P165" s="46" t="e">
        <f t="shared" si="40"/>
        <v>#DIV/0!</v>
      </c>
      <c r="Q165" s="46" t="e">
        <f t="shared" si="41"/>
        <v>#DIV/0!</v>
      </c>
      <c r="R165" s="46" t="e">
        <f t="shared" si="42"/>
        <v>#DIV/0!</v>
      </c>
      <c r="S165" s="46" t="e">
        <f t="shared" si="43"/>
        <v>#DIV/0!</v>
      </c>
      <c r="T165" s="46" t="e">
        <f t="shared" si="44"/>
        <v>#DIV/0!</v>
      </c>
      <c r="U165" s="46" t="e">
        <f t="shared" si="45"/>
        <v>#DIV/0!</v>
      </c>
      <c r="V165" s="26"/>
      <c r="W165" s="26"/>
      <c r="X165" s="26"/>
    </row>
    <row r="166" spans="1:24">
      <c r="A166" s="26"/>
      <c r="B166" s="26"/>
      <c r="C166" s="26"/>
      <c r="D166" s="26"/>
      <c r="E166" s="26"/>
      <c r="F166" s="26"/>
      <c r="G166" s="31"/>
      <c r="H166" s="26"/>
      <c r="I166" s="26"/>
      <c r="J166" s="26"/>
      <c r="K166" s="26"/>
      <c r="L166" s="26"/>
      <c r="M166" s="45" t="e">
        <f>SUM(M125:M165)</f>
        <v>#DIV/0!</v>
      </c>
      <c r="N166" s="45" t="e">
        <f t="shared" ref="N166:U166" si="47">SUM(N125:N165)</f>
        <v>#DIV/0!</v>
      </c>
      <c r="O166" s="45" t="e">
        <f t="shared" si="47"/>
        <v>#DIV/0!</v>
      </c>
      <c r="P166" s="45" t="e">
        <f t="shared" si="47"/>
        <v>#DIV/0!</v>
      </c>
      <c r="Q166" s="45" t="e">
        <f t="shared" si="47"/>
        <v>#DIV/0!</v>
      </c>
      <c r="R166" s="45" t="e">
        <f t="shared" si="47"/>
        <v>#DIV/0!</v>
      </c>
      <c r="S166" s="45" t="e">
        <f t="shared" si="47"/>
        <v>#DIV/0!</v>
      </c>
      <c r="T166" s="45" t="e">
        <f t="shared" si="47"/>
        <v>#DIV/0!</v>
      </c>
      <c r="U166" s="45" t="e">
        <f t="shared" si="47"/>
        <v>#DIV/0!</v>
      </c>
      <c r="V166" s="26"/>
      <c r="W166" s="26"/>
      <c r="X166" s="26"/>
    </row>
    <row r="167" spans="1:24">
      <c r="A167" s="26"/>
      <c r="B167" s="26"/>
      <c r="C167" s="26"/>
      <c r="D167" s="26"/>
      <c r="E167" s="26">
        <f>SUM(E125:E165)</f>
        <v>0</v>
      </c>
      <c r="F167" s="26"/>
      <c r="G167" s="31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13" hidden="1">
      <c r="A168" s="26"/>
      <c r="B168" s="26"/>
      <c r="C168" s="32" t="s">
        <v>7</v>
      </c>
      <c r="D168" s="33" t="s">
        <v>11</v>
      </c>
      <c r="E168" s="34"/>
      <c r="F168" s="35" t="s">
        <v>12</v>
      </c>
      <c r="G168" s="36"/>
      <c r="H168" s="36"/>
      <c r="I168" s="37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idden="1">
      <c r="A169" s="26"/>
      <c r="B169" s="26"/>
      <c r="C169" s="38">
        <v>-10</v>
      </c>
      <c r="D169" s="6">
        <f>(-10.5+C169)/2</f>
        <v>-10.25</v>
      </c>
      <c r="E169" s="12"/>
      <c r="F169" s="5" t="e">
        <f t="shared" ref="F169:F199" si="48">D169*G39</f>
        <v>#DIV/0!</v>
      </c>
      <c r="G169" s="39" t="e">
        <f t="shared" ref="G169:G199" si="49">G39*((D169-$F$200)^2)</f>
        <v>#DIV/0!</v>
      </c>
      <c r="H169" s="39" t="e">
        <f t="shared" ref="H169:H199" si="50">G39*((D169-$F$200)^3)</f>
        <v>#DIV/0!</v>
      </c>
      <c r="I169" s="40" t="e">
        <f t="shared" ref="I169:I199" si="51">G39*((D169-$F$200)^4)</f>
        <v>#DIV/0!</v>
      </c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idden="1">
      <c r="A170" s="26"/>
      <c r="B170" s="26"/>
      <c r="C170" s="38">
        <f t="shared" ref="C170:C199" si="52">C169+0.5</f>
        <v>-9.5</v>
      </c>
      <c r="D170" s="6">
        <f>(C169+C170)/2</f>
        <v>-9.75</v>
      </c>
      <c r="E170" s="9"/>
      <c r="F170" s="5" t="e">
        <f t="shared" si="48"/>
        <v>#DIV/0!</v>
      </c>
      <c r="G170" s="39" t="e">
        <f t="shared" si="49"/>
        <v>#DIV/0!</v>
      </c>
      <c r="H170" s="39" t="e">
        <f t="shared" si="50"/>
        <v>#DIV/0!</v>
      </c>
      <c r="I170" s="40" t="e">
        <f t="shared" si="51"/>
        <v>#DIV/0!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idden="1">
      <c r="A171" s="26"/>
      <c r="B171" s="26"/>
      <c r="C171" s="38">
        <f t="shared" si="52"/>
        <v>-9</v>
      </c>
      <c r="D171" s="6">
        <f>(C170+C171)/2</f>
        <v>-9.25</v>
      </c>
      <c r="E171" s="9"/>
      <c r="F171" s="5" t="e">
        <f t="shared" si="48"/>
        <v>#DIV/0!</v>
      </c>
      <c r="G171" s="39" t="e">
        <f t="shared" si="49"/>
        <v>#DIV/0!</v>
      </c>
      <c r="H171" s="39" t="e">
        <f t="shared" si="50"/>
        <v>#DIV/0!</v>
      </c>
      <c r="I171" s="40" t="e">
        <f t="shared" si="51"/>
        <v>#DIV/0!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idden="1">
      <c r="A172" s="26"/>
      <c r="B172" s="26"/>
      <c r="C172" s="38">
        <f t="shared" si="52"/>
        <v>-8.5</v>
      </c>
      <c r="D172" s="6">
        <f t="shared" ref="D172:D199" si="53">(C171+C172)/2</f>
        <v>-8.75</v>
      </c>
      <c r="E172" s="9"/>
      <c r="F172" s="5" t="e">
        <f t="shared" si="48"/>
        <v>#DIV/0!</v>
      </c>
      <c r="G172" s="39" t="e">
        <f t="shared" si="49"/>
        <v>#DIV/0!</v>
      </c>
      <c r="H172" s="39" t="e">
        <f t="shared" si="50"/>
        <v>#DIV/0!</v>
      </c>
      <c r="I172" s="40" t="e">
        <f t="shared" si="51"/>
        <v>#DIV/0!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idden="1">
      <c r="A173" s="26"/>
      <c r="B173" s="26"/>
      <c r="C173" s="38">
        <f t="shared" si="52"/>
        <v>-8</v>
      </c>
      <c r="D173" s="6">
        <f t="shared" si="53"/>
        <v>-8.25</v>
      </c>
      <c r="E173" s="9"/>
      <c r="F173" s="5" t="e">
        <f t="shared" si="48"/>
        <v>#DIV/0!</v>
      </c>
      <c r="G173" s="39" t="e">
        <f t="shared" si="49"/>
        <v>#DIV/0!</v>
      </c>
      <c r="H173" s="39" t="e">
        <f t="shared" si="50"/>
        <v>#DIV/0!</v>
      </c>
      <c r="I173" s="40" t="e">
        <f t="shared" si="51"/>
        <v>#DIV/0!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idden="1">
      <c r="A174" s="26"/>
      <c r="B174" s="26"/>
      <c r="C174" s="38">
        <f t="shared" si="52"/>
        <v>-7.5</v>
      </c>
      <c r="D174" s="6">
        <f t="shared" si="53"/>
        <v>-7.75</v>
      </c>
      <c r="E174" s="9"/>
      <c r="F174" s="5" t="e">
        <f t="shared" si="48"/>
        <v>#DIV/0!</v>
      </c>
      <c r="G174" s="39" t="e">
        <f t="shared" si="49"/>
        <v>#DIV/0!</v>
      </c>
      <c r="H174" s="39" t="e">
        <f t="shared" si="50"/>
        <v>#DIV/0!</v>
      </c>
      <c r="I174" s="40" t="e">
        <f t="shared" si="51"/>
        <v>#DIV/0!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idden="1">
      <c r="A175" s="26"/>
      <c r="B175" s="26"/>
      <c r="C175" s="38">
        <f t="shared" si="52"/>
        <v>-7</v>
      </c>
      <c r="D175" s="6">
        <f t="shared" si="53"/>
        <v>-7.25</v>
      </c>
      <c r="E175" s="9"/>
      <c r="F175" s="5" t="e">
        <f t="shared" si="48"/>
        <v>#DIV/0!</v>
      </c>
      <c r="G175" s="39" t="e">
        <f t="shared" si="49"/>
        <v>#DIV/0!</v>
      </c>
      <c r="H175" s="39" t="e">
        <f t="shared" si="50"/>
        <v>#DIV/0!</v>
      </c>
      <c r="I175" s="40" t="e">
        <f t="shared" si="51"/>
        <v>#DIV/0!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idden="1">
      <c r="A176" s="26"/>
      <c r="B176" s="26"/>
      <c r="C176" s="38">
        <f t="shared" si="52"/>
        <v>-6.5</v>
      </c>
      <c r="D176" s="6">
        <f t="shared" si="53"/>
        <v>-6.75</v>
      </c>
      <c r="E176" s="9"/>
      <c r="F176" s="5" t="e">
        <f t="shared" si="48"/>
        <v>#DIV/0!</v>
      </c>
      <c r="G176" s="39" t="e">
        <f t="shared" si="49"/>
        <v>#DIV/0!</v>
      </c>
      <c r="H176" s="39" t="e">
        <f t="shared" si="50"/>
        <v>#DIV/0!</v>
      </c>
      <c r="I176" s="40" t="e">
        <f t="shared" si="51"/>
        <v>#DIV/0!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idden="1">
      <c r="A177" s="26"/>
      <c r="B177" s="26"/>
      <c r="C177" s="38">
        <f t="shared" si="52"/>
        <v>-6</v>
      </c>
      <c r="D177" s="6">
        <f t="shared" si="53"/>
        <v>-6.25</v>
      </c>
      <c r="E177" s="9"/>
      <c r="F177" s="5" t="e">
        <f t="shared" si="48"/>
        <v>#DIV/0!</v>
      </c>
      <c r="G177" s="39" t="e">
        <f t="shared" si="49"/>
        <v>#DIV/0!</v>
      </c>
      <c r="H177" s="39" t="e">
        <f t="shared" si="50"/>
        <v>#DIV/0!</v>
      </c>
      <c r="I177" s="40" t="e">
        <f t="shared" si="51"/>
        <v>#DIV/0!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idden="1">
      <c r="A178" s="26"/>
      <c r="B178" s="26"/>
      <c r="C178" s="38">
        <f t="shared" si="52"/>
        <v>-5.5</v>
      </c>
      <c r="D178" s="6">
        <f t="shared" si="53"/>
        <v>-5.75</v>
      </c>
      <c r="E178" s="9"/>
      <c r="F178" s="5" t="e">
        <f t="shared" si="48"/>
        <v>#DIV/0!</v>
      </c>
      <c r="G178" s="39" t="e">
        <f t="shared" si="49"/>
        <v>#DIV/0!</v>
      </c>
      <c r="H178" s="39" t="e">
        <f t="shared" si="50"/>
        <v>#DIV/0!</v>
      </c>
      <c r="I178" s="40" t="e">
        <f t="shared" si="51"/>
        <v>#DIV/0!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idden="1">
      <c r="A179" s="26"/>
      <c r="B179" s="26"/>
      <c r="C179" s="38">
        <f t="shared" si="52"/>
        <v>-5</v>
      </c>
      <c r="D179" s="6">
        <f t="shared" si="53"/>
        <v>-5.25</v>
      </c>
      <c r="E179" s="9"/>
      <c r="F179" s="5" t="e">
        <f t="shared" si="48"/>
        <v>#DIV/0!</v>
      </c>
      <c r="G179" s="39" t="e">
        <f t="shared" si="49"/>
        <v>#DIV/0!</v>
      </c>
      <c r="H179" s="39" t="e">
        <f t="shared" si="50"/>
        <v>#DIV/0!</v>
      </c>
      <c r="I179" s="40" t="e">
        <f t="shared" si="51"/>
        <v>#DIV/0!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idden="1">
      <c r="A180" s="26"/>
      <c r="B180" s="26"/>
      <c r="C180" s="38">
        <f t="shared" si="52"/>
        <v>-4.5</v>
      </c>
      <c r="D180" s="6">
        <f t="shared" si="53"/>
        <v>-4.75</v>
      </c>
      <c r="E180" s="9"/>
      <c r="F180" s="5" t="e">
        <f t="shared" si="48"/>
        <v>#DIV/0!</v>
      </c>
      <c r="G180" s="39" t="e">
        <f t="shared" si="49"/>
        <v>#DIV/0!</v>
      </c>
      <c r="H180" s="39" t="e">
        <f t="shared" si="50"/>
        <v>#DIV/0!</v>
      </c>
      <c r="I180" s="40" t="e">
        <f t="shared" si="51"/>
        <v>#DIV/0!</v>
      </c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idden="1">
      <c r="A181" s="26"/>
      <c r="B181" s="26"/>
      <c r="C181" s="38">
        <f t="shared" si="52"/>
        <v>-4</v>
      </c>
      <c r="D181" s="6">
        <f t="shared" si="53"/>
        <v>-4.25</v>
      </c>
      <c r="E181" s="9"/>
      <c r="F181" s="5" t="e">
        <f t="shared" si="48"/>
        <v>#DIV/0!</v>
      </c>
      <c r="G181" s="39" t="e">
        <f t="shared" si="49"/>
        <v>#DIV/0!</v>
      </c>
      <c r="H181" s="39" t="e">
        <f t="shared" si="50"/>
        <v>#DIV/0!</v>
      </c>
      <c r="I181" s="40" t="e">
        <f t="shared" si="51"/>
        <v>#DIV/0!</v>
      </c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idden="1">
      <c r="A182" s="26"/>
      <c r="B182" s="26"/>
      <c r="C182" s="38">
        <f t="shared" si="52"/>
        <v>-3.5</v>
      </c>
      <c r="D182" s="6">
        <f t="shared" si="53"/>
        <v>-3.75</v>
      </c>
      <c r="E182" s="9"/>
      <c r="F182" s="5" t="e">
        <f t="shared" si="48"/>
        <v>#DIV/0!</v>
      </c>
      <c r="G182" s="39" t="e">
        <f t="shared" si="49"/>
        <v>#DIV/0!</v>
      </c>
      <c r="H182" s="39" t="e">
        <f t="shared" si="50"/>
        <v>#DIV/0!</v>
      </c>
      <c r="I182" s="40" t="e">
        <f t="shared" si="51"/>
        <v>#DIV/0!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idden="1">
      <c r="A183" s="26"/>
      <c r="B183" s="26"/>
      <c r="C183" s="38">
        <f t="shared" si="52"/>
        <v>-3</v>
      </c>
      <c r="D183" s="6">
        <f t="shared" si="53"/>
        <v>-3.25</v>
      </c>
      <c r="E183" s="9"/>
      <c r="F183" s="5" t="e">
        <f t="shared" si="48"/>
        <v>#DIV/0!</v>
      </c>
      <c r="G183" s="39" t="e">
        <f t="shared" si="49"/>
        <v>#DIV/0!</v>
      </c>
      <c r="H183" s="39" t="e">
        <f t="shared" si="50"/>
        <v>#DIV/0!</v>
      </c>
      <c r="I183" s="40" t="e">
        <f t="shared" si="51"/>
        <v>#DIV/0!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idden="1">
      <c r="A184" s="26"/>
      <c r="B184" s="26"/>
      <c r="C184" s="38">
        <f t="shared" si="52"/>
        <v>-2.5</v>
      </c>
      <c r="D184" s="6">
        <f t="shared" si="53"/>
        <v>-2.75</v>
      </c>
      <c r="E184" s="9"/>
      <c r="F184" s="5" t="e">
        <f t="shared" si="48"/>
        <v>#DIV/0!</v>
      </c>
      <c r="G184" s="39" t="e">
        <f t="shared" si="49"/>
        <v>#DIV/0!</v>
      </c>
      <c r="H184" s="39" t="e">
        <f t="shared" si="50"/>
        <v>#DIV/0!</v>
      </c>
      <c r="I184" s="40" t="e">
        <f t="shared" si="51"/>
        <v>#DIV/0!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idden="1">
      <c r="A185" s="26"/>
      <c r="B185" s="26"/>
      <c r="C185" s="38">
        <f t="shared" si="52"/>
        <v>-2</v>
      </c>
      <c r="D185" s="6">
        <f t="shared" si="53"/>
        <v>-2.25</v>
      </c>
      <c r="E185" s="9"/>
      <c r="F185" s="5" t="e">
        <f t="shared" si="48"/>
        <v>#DIV/0!</v>
      </c>
      <c r="G185" s="39" t="e">
        <f t="shared" si="49"/>
        <v>#DIV/0!</v>
      </c>
      <c r="H185" s="39" t="e">
        <f t="shared" si="50"/>
        <v>#DIV/0!</v>
      </c>
      <c r="I185" s="40" t="e">
        <f t="shared" si="51"/>
        <v>#DIV/0!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idden="1">
      <c r="A186" s="26"/>
      <c r="B186" s="26"/>
      <c r="C186" s="38">
        <f t="shared" si="52"/>
        <v>-1.5</v>
      </c>
      <c r="D186" s="6">
        <f t="shared" si="53"/>
        <v>-1.75</v>
      </c>
      <c r="E186" s="9"/>
      <c r="F186" s="5" t="e">
        <f t="shared" si="48"/>
        <v>#DIV/0!</v>
      </c>
      <c r="G186" s="39" t="e">
        <f t="shared" si="49"/>
        <v>#DIV/0!</v>
      </c>
      <c r="H186" s="39" t="e">
        <f t="shared" si="50"/>
        <v>#DIV/0!</v>
      </c>
      <c r="I186" s="40" t="e">
        <f t="shared" si="51"/>
        <v>#DIV/0!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idden="1">
      <c r="A187" s="26"/>
      <c r="B187" s="26"/>
      <c r="C187" s="38">
        <f t="shared" si="52"/>
        <v>-1</v>
      </c>
      <c r="D187" s="6">
        <f t="shared" si="53"/>
        <v>-1.25</v>
      </c>
      <c r="E187" s="9"/>
      <c r="F187" s="5" t="e">
        <f t="shared" si="48"/>
        <v>#DIV/0!</v>
      </c>
      <c r="G187" s="39" t="e">
        <f t="shared" si="49"/>
        <v>#DIV/0!</v>
      </c>
      <c r="H187" s="39" t="e">
        <f t="shared" si="50"/>
        <v>#DIV/0!</v>
      </c>
      <c r="I187" s="40" t="e">
        <f t="shared" si="51"/>
        <v>#DIV/0!</v>
      </c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idden="1">
      <c r="A188" s="26"/>
      <c r="B188" s="26"/>
      <c r="C188" s="38">
        <f t="shared" si="52"/>
        <v>-0.5</v>
      </c>
      <c r="D188" s="6">
        <f t="shared" si="53"/>
        <v>-0.75</v>
      </c>
      <c r="E188" s="9"/>
      <c r="F188" s="5" t="e">
        <f t="shared" si="48"/>
        <v>#DIV/0!</v>
      </c>
      <c r="G188" s="39" t="e">
        <f t="shared" si="49"/>
        <v>#DIV/0!</v>
      </c>
      <c r="H188" s="39" t="e">
        <f t="shared" si="50"/>
        <v>#DIV/0!</v>
      </c>
      <c r="I188" s="40" t="e">
        <f t="shared" si="51"/>
        <v>#DIV/0!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idden="1">
      <c r="A189" s="26"/>
      <c r="B189" s="26"/>
      <c r="C189" s="38">
        <f t="shared" si="52"/>
        <v>0</v>
      </c>
      <c r="D189" s="6">
        <f t="shared" si="53"/>
        <v>-0.25</v>
      </c>
      <c r="E189" s="9"/>
      <c r="F189" s="5" t="e">
        <f t="shared" si="48"/>
        <v>#DIV/0!</v>
      </c>
      <c r="G189" s="39" t="e">
        <f t="shared" si="49"/>
        <v>#DIV/0!</v>
      </c>
      <c r="H189" s="39" t="e">
        <f t="shared" si="50"/>
        <v>#DIV/0!</v>
      </c>
      <c r="I189" s="40" t="e">
        <f t="shared" si="51"/>
        <v>#DIV/0!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idden="1">
      <c r="A190" s="26"/>
      <c r="B190" s="26"/>
      <c r="C190" s="38">
        <f t="shared" si="52"/>
        <v>0.5</v>
      </c>
      <c r="D190" s="6">
        <f t="shared" si="53"/>
        <v>0.25</v>
      </c>
      <c r="E190" s="9"/>
      <c r="F190" s="5" t="e">
        <f t="shared" si="48"/>
        <v>#DIV/0!</v>
      </c>
      <c r="G190" s="39" t="e">
        <f t="shared" si="49"/>
        <v>#DIV/0!</v>
      </c>
      <c r="H190" s="39" t="e">
        <f t="shared" si="50"/>
        <v>#DIV/0!</v>
      </c>
      <c r="I190" s="40" t="e">
        <f t="shared" si="51"/>
        <v>#DIV/0!</v>
      </c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idden="1">
      <c r="A191" s="26"/>
      <c r="B191" s="26"/>
      <c r="C191" s="38">
        <f t="shared" si="52"/>
        <v>1</v>
      </c>
      <c r="D191" s="6">
        <f t="shared" si="53"/>
        <v>0.75</v>
      </c>
      <c r="E191" s="9"/>
      <c r="F191" s="5" t="e">
        <f t="shared" si="48"/>
        <v>#DIV/0!</v>
      </c>
      <c r="G191" s="39" t="e">
        <f t="shared" si="49"/>
        <v>#DIV/0!</v>
      </c>
      <c r="H191" s="39" t="e">
        <f t="shared" si="50"/>
        <v>#DIV/0!</v>
      </c>
      <c r="I191" s="40" t="e">
        <f t="shared" si="51"/>
        <v>#DIV/0!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idden="1">
      <c r="A192" s="26"/>
      <c r="B192" s="26"/>
      <c r="C192" s="38">
        <f t="shared" si="52"/>
        <v>1.5</v>
      </c>
      <c r="D192" s="6">
        <f t="shared" si="53"/>
        <v>1.25</v>
      </c>
      <c r="E192" s="9"/>
      <c r="F192" s="5" t="e">
        <f t="shared" si="48"/>
        <v>#DIV/0!</v>
      </c>
      <c r="G192" s="39" t="e">
        <f t="shared" si="49"/>
        <v>#DIV/0!</v>
      </c>
      <c r="H192" s="39" t="e">
        <f t="shared" si="50"/>
        <v>#DIV/0!</v>
      </c>
      <c r="I192" s="40" t="e">
        <f t="shared" si="51"/>
        <v>#DIV/0!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idden="1">
      <c r="A193" s="26"/>
      <c r="B193" s="26"/>
      <c r="C193" s="38">
        <f t="shared" si="52"/>
        <v>2</v>
      </c>
      <c r="D193" s="6">
        <f t="shared" si="53"/>
        <v>1.75</v>
      </c>
      <c r="E193" s="9"/>
      <c r="F193" s="5" t="e">
        <f t="shared" si="48"/>
        <v>#DIV/0!</v>
      </c>
      <c r="G193" s="39" t="e">
        <f t="shared" si="49"/>
        <v>#DIV/0!</v>
      </c>
      <c r="H193" s="39" t="e">
        <f t="shared" si="50"/>
        <v>#DIV/0!</v>
      </c>
      <c r="I193" s="40" t="e">
        <f t="shared" si="51"/>
        <v>#DIV/0!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idden="1">
      <c r="A194" s="26"/>
      <c r="B194" s="26"/>
      <c r="C194" s="38">
        <f t="shared" si="52"/>
        <v>2.5</v>
      </c>
      <c r="D194" s="6">
        <f t="shared" si="53"/>
        <v>2.25</v>
      </c>
      <c r="E194" s="9"/>
      <c r="F194" s="5" t="e">
        <f t="shared" si="48"/>
        <v>#DIV/0!</v>
      </c>
      <c r="G194" s="39" t="e">
        <f t="shared" si="49"/>
        <v>#DIV/0!</v>
      </c>
      <c r="H194" s="39" t="e">
        <f t="shared" si="50"/>
        <v>#DIV/0!</v>
      </c>
      <c r="I194" s="40" t="e">
        <f t="shared" si="51"/>
        <v>#DIV/0!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idden="1">
      <c r="A195" s="26"/>
      <c r="B195" s="26"/>
      <c r="C195" s="38">
        <f t="shared" si="52"/>
        <v>3</v>
      </c>
      <c r="D195" s="6">
        <f t="shared" si="53"/>
        <v>2.75</v>
      </c>
      <c r="E195" s="9"/>
      <c r="F195" s="5" t="e">
        <f t="shared" si="48"/>
        <v>#DIV/0!</v>
      </c>
      <c r="G195" s="39" t="e">
        <f t="shared" si="49"/>
        <v>#DIV/0!</v>
      </c>
      <c r="H195" s="39" t="e">
        <f t="shared" si="50"/>
        <v>#DIV/0!</v>
      </c>
      <c r="I195" s="40" t="e">
        <f t="shared" si="51"/>
        <v>#DIV/0!</v>
      </c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idden="1">
      <c r="A196" s="26"/>
      <c r="B196" s="26"/>
      <c r="C196" s="38">
        <f t="shared" si="52"/>
        <v>3.5</v>
      </c>
      <c r="D196" s="6">
        <f t="shared" si="53"/>
        <v>3.25</v>
      </c>
      <c r="E196" s="9"/>
      <c r="F196" s="5" t="e">
        <f t="shared" si="48"/>
        <v>#DIV/0!</v>
      </c>
      <c r="G196" s="39" t="e">
        <f t="shared" si="49"/>
        <v>#DIV/0!</v>
      </c>
      <c r="H196" s="39" t="e">
        <f t="shared" si="50"/>
        <v>#DIV/0!</v>
      </c>
      <c r="I196" s="40" t="e">
        <f t="shared" si="51"/>
        <v>#DIV/0!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idden="1">
      <c r="A197" s="26"/>
      <c r="B197" s="26"/>
      <c r="C197" s="38">
        <f t="shared" si="52"/>
        <v>4</v>
      </c>
      <c r="D197" s="6">
        <f t="shared" si="53"/>
        <v>3.75</v>
      </c>
      <c r="E197" s="9"/>
      <c r="F197" s="5" t="e">
        <f t="shared" si="48"/>
        <v>#DIV/0!</v>
      </c>
      <c r="G197" s="39" t="e">
        <f t="shared" si="49"/>
        <v>#DIV/0!</v>
      </c>
      <c r="H197" s="39" t="e">
        <f t="shared" si="50"/>
        <v>#DIV/0!</v>
      </c>
      <c r="I197" s="40" t="e">
        <f t="shared" si="51"/>
        <v>#DIV/0!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idden="1">
      <c r="A198" s="26"/>
      <c r="B198" s="26"/>
      <c r="C198" s="38">
        <f t="shared" si="52"/>
        <v>4.5</v>
      </c>
      <c r="D198" s="6">
        <f t="shared" si="53"/>
        <v>4.25</v>
      </c>
      <c r="E198" s="9"/>
      <c r="F198" s="5" t="e">
        <f t="shared" si="48"/>
        <v>#DIV/0!</v>
      </c>
      <c r="G198" s="39" t="e">
        <f t="shared" si="49"/>
        <v>#DIV/0!</v>
      </c>
      <c r="H198" s="39" t="e">
        <f t="shared" si="50"/>
        <v>#DIV/0!</v>
      </c>
      <c r="I198" s="40" t="e">
        <f t="shared" si="51"/>
        <v>#DIV/0!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idden="1">
      <c r="A199" s="26"/>
      <c r="B199" s="26"/>
      <c r="C199" s="41">
        <f t="shared" si="52"/>
        <v>5</v>
      </c>
      <c r="D199" s="42">
        <f t="shared" si="53"/>
        <v>4.75</v>
      </c>
      <c r="E199" s="43"/>
      <c r="F199" s="5" t="e">
        <f t="shared" si="48"/>
        <v>#DIV/0!</v>
      </c>
      <c r="G199" s="39" t="e">
        <f t="shared" si="49"/>
        <v>#DIV/0!</v>
      </c>
      <c r="H199" s="39" t="e">
        <f t="shared" si="50"/>
        <v>#DIV/0!</v>
      </c>
      <c r="I199" s="40" t="e">
        <f t="shared" si="51"/>
        <v>#DIV/0!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idden="1">
      <c r="A200" s="26"/>
      <c r="B200" s="26"/>
      <c r="C200" s="26"/>
      <c r="D200" s="26"/>
      <c r="E200" s="73" t="e">
        <f>2^(-F200)</f>
        <v>#DIV/0!</v>
      </c>
      <c r="F200" s="74" t="e">
        <f>SUM(F169:F199)</f>
        <v>#DIV/0!</v>
      </c>
      <c r="G200" s="74" t="e">
        <f>SQRT(SUM(G169:G199))</f>
        <v>#DIV/0!</v>
      </c>
      <c r="H200" s="74" t="e">
        <f>(SUM(H169:H199))/(($G$200)^3)</f>
        <v>#DIV/0!</v>
      </c>
      <c r="I200" s="74" t="e">
        <f>(SUM(I169:I199))/(($G$200)^4)</f>
        <v>#DIV/0!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13" hidden="1">
      <c r="A201" s="26"/>
      <c r="B201" s="26"/>
      <c r="C201" s="26"/>
      <c r="D201" s="26"/>
      <c r="E201" s="22" t="s">
        <v>10</v>
      </c>
      <c r="F201" s="59" t="s">
        <v>8</v>
      </c>
      <c r="G201" s="60" t="s">
        <v>9</v>
      </c>
      <c r="H201" s="60" t="s">
        <v>6</v>
      </c>
      <c r="I201" s="60" t="s">
        <v>5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idden="1">
      <c r="A202" s="26"/>
      <c r="B202" s="26"/>
      <c r="C202" s="26"/>
      <c r="D202" s="26"/>
      <c r="E202" s="26"/>
      <c r="F202" s="26"/>
      <c r="G202" s="26"/>
      <c r="H202" s="31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13" hidden="1">
      <c r="A203" s="26"/>
      <c r="B203" s="26"/>
      <c r="C203" s="32" t="s">
        <v>7</v>
      </c>
      <c r="D203" s="33" t="s">
        <v>11</v>
      </c>
      <c r="E203" s="34"/>
      <c r="F203" s="35" t="s">
        <v>12</v>
      </c>
      <c r="G203" s="36"/>
      <c r="H203" s="36"/>
      <c r="I203" s="37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idden="1">
      <c r="A204" s="26"/>
      <c r="B204" s="26"/>
      <c r="C204" s="38">
        <v>-10</v>
      </c>
      <c r="D204" s="6">
        <f>(-10.5+C204)/2</f>
        <v>-10.25</v>
      </c>
      <c r="E204" s="12"/>
      <c r="F204" s="5">
        <f t="shared" ref="F204:F234" si="54">D204*G82</f>
        <v>0</v>
      </c>
      <c r="G204" s="39">
        <f t="shared" ref="G204:G234" si="55">G82*((D204-$F$235)^2)</f>
        <v>0</v>
      </c>
      <c r="H204" s="39">
        <f t="shared" ref="H204:H234" si="56">G82*((D204-$F$235)^3)</f>
        <v>0</v>
      </c>
      <c r="I204" s="40">
        <f t="shared" ref="I204:I234" si="57">G82*((D204-$F$235)^4)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idden="1">
      <c r="A205" s="26"/>
      <c r="B205" s="26"/>
      <c r="C205" s="38">
        <f t="shared" ref="C205:C234" si="58">C204+0.5</f>
        <v>-9.5</v>
      </c>
      <c r="D205" s="6">
        <f>(C204+C205)/2</f>
        <v>-9.75</v>
      </c>
      <c r="E205" s="9"/>
      <c r="F205" s="5">
        <f t="shared" si="54"/>
        <v>0</v>
      </c>
      <c r="G205" s="39">
        <f t="shared" si="55"/>
        <v>0</v>
      </c>
      <c r="H205" s="39">
        <f t="shared" si="56"/>
        <v>0</v>
      </c>
      <c r="I205" s="40">
        <f t="shared" si="57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idden="1">
      <c r="A206" s="26"/>
      <c r="B206" s="26"/>
      <c r="C206" s="38">
        <f t="shared" si="58"/>
        <v>-9</v>
      </c>
      <c r="D206" s="6">
        <f>(C205+C206)/2</f>
        <v>-9.25</v>
      </c>
      <c r="E206" s="9"/>
      <c r="F206" s="5">
        <f t="shared" si="54"/>
        <v>0</v>
      </c>
      <c r="G206" s="39">
        <f t="shared" si="55"/>
        <v>0</v>
      </c>
      <c r="H206" s="39">
        <f t="shared" si="56"/>
        <v>0</v>
      </c>
      <c r="I206" s="40">
        <f t="shared" si="57"/>
        <v>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idden="1">
      <c r="A207" s="26"/>
      <c r="B207" s="26"/>
      <c r="C207" s="38">
        <f t="shared" si="58"/>
        <v>-8.5</v>
      </c>
      <c r="D207" s="6">
        <f t="shared" ref="D207:D234" si="59">(C206+C207)/2</f>
        <v>-8.75</v>
      </c>
      <c r="E207" s="9"/>
      <c r="F207" s="5">
        <f t="shared" si="54"/>
        <v>0</v>
      </c>
      <c r="G207" s="39">
        <f t="shared" si="55"/>
        <v>0</v>
      </c>
      <c r="H207" s="39">
        <f t="shared" si="56"/>
        <v>0</v>
      </c>
      <c r="I207" s="40">
        <f t="shared" si="57"/>
        <v>0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idden="1">
      <c r="A208" s="26"/>
      <c r="B208" s="26"/>
      <c r="C208" s="38">
        <f t="shared" si="58"/>
        <v>-8</v>
      </c>
      <c r="D208" s="6">
        <f t="shared" si="59"/>
        <v>-8.25</v>
      </c>
      <c r="E208" s="9"/>
      <c r="F208" s="5">
        <f t="shared" si="54"/>
        <v>0</v>
      </c>
      <c r="G208" s="39">
        <f t="shared" si="55"/>
        <v>0</v>
      </c>
      <c r="H208" s="39">
        <f t="shared" si="56"/>
        <v>0</v>
      </c>
      <c r="I208" s="40">
        <f t="shared" si="57"/>
        <v>0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idden="1">
      <c r="A209" s="26"/>
      <c r="B209" s="26"/>
      <c r="C209" s="38">
        <f t="shared" si="58"/>
        <v>-7.5</v>
      </c>
      <c r="D209" s="6">
        <f t="shared" si="59"/>
        <v>-7.75</v>
      </c>
      <c r="E209" s="9"/>
      <c r="F209" s="5">
        <f t="shared" si="54"/>
        <v>-0.28703703703703703</v>
      </c>
      <c r="G209" s="39">
        <f t="shared" si="55"/>
        <v>0.32312465071381402</v>
      </c>
      <c r="H209" s="39">
        <f t="shared" si="56"/>
        <v>-0.95441447757135833</v>
      </c>
      <c r="I209" s="40">
        <f t="shared" si="57"/>
        <v>2.8190575772709572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idden="1">
      <c r="A210" s="26"/>
      <c r="B210" s="26"/>
      <c r="C210" s="38">
        <f t="shared" si="58"/>
        <v>-7</v>
      </c>
      <c r="D210" s="6">
        <f t="shared" si="59"/>
        <v>-7.25</v>
      </c>
      <c r="E210" s="9"/>
      <c r="F210" s="5">
        <f t="shared" si="54"/>
        <v>-0.40277777777777773</v>
      </c>
      <c r="G210" s="39">
        <f t="shared" si="55"/>
        <v>0.33448121475384862</v>
      </c>
      <c r="H210" s="39">
        <f t="shared" si="56"/>
        <v>-0.82071779546083246</v>
      </c>
      <c r="I210" s="40">
        <f t="shared" si="57"/>
        <v>2.0137982944177835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idden="1">
      <c r="A211" s="26"/>
      <c r="B211" s="26"/>
      <c r="C211" s="38">
        <f t="shared" si="58"/>
        <v>-6.5</v>
      </c>
      <c r="D211" s="6">
        <f t="shared" si="59"/>
        <v>-6.75</v>
      </c>
      <c r="E211" s="9"/>
      <c r="F211" s="5">
        <f t="shared" si="54"/>
        <v>-0.25</v>
      </c>
      <c r="G211" s="39">
        <f t="shared" si="55"/>
        <v>0.14136882080983595</v>
      </c>
      <c r="H211" s="39">
        <f t="shared" si="56"/>
        <v>-0.27619278880440185</v>
      </c>
      <c r="I211" s="40">
        <f t="shared" si="57"/>
        <v>0.53959887442341481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idden="1">
      <c r="A212" s="26"/>
      <c r="B212" s="26"/>
      <c r="C212" s="38">
        <f t="shared" si="58"/>
        <v>-6</v>
      </c>
      <c r="D212" s="6">
        <f t="shared" si="59"/>
        <v>-6.25</v>
      </c>
      <c r="E212" s="9"/>
      <c r="F212" s="5">
        <f t="shared" si="54"/>
        <v>-0.34722222222222221</v>
      </c>
      <c r="G212" s="39">
        <f t="shared" si="55"/>
        <v>0.11740302545343706</v>
      </c>
      <c r="H212" s="39">
        <f t="shared" si="56"/>
        <v>-0.1706692129276817</v>
      </c>
      <c r="I212" s="40">
        <f t="shared" si="57"/>
        <v>0.24810246694116703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idden="1">
      <c r="A213" s="26"/>
      <c r="B213" s="26"/>
      <c r="C213" s="38">
        <f t="shared" si="58"/>
        <v>-5.5</v>
      </c>
      <c r="D213" s="6">
        <f t="shared" si="59"/>
        <v>-5.75</v>
      </c>
      <c r="E213" s="9"/>
      <c r="F213" s="5">
        <f t="shared" si="54"/>
        <v>-0.74537037037037035</v>
      </c>
      <c r="G213" s="39">
        <f t="shared" si="55"/>
        <v>0.11790472742976182</v>
      </c>
      <c r="H213" s="39">
        <f t="shared" si="56"/>
        <v>-0.11244617523393957</v>
      </c>
      <c r="I213" s="40">
        <f t="shared" si="57"/>
        <v>0.10724033378792389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idden="1">
      <c r="A214" s="26"/>
      <c r="B214" s="26"/>
      <c r="C214" s="38">
        <f t="shared" si="58"/>
        <v>-5</v>
      </c>
      <c r="D214" s="6">
        <f t="shared" si="59"/>
        <v>-5.25</v>
      </c>
      <c r="E214" s="9"/>
      <c r="F214" s="5">
        <f t="shared" si="54"/>
        <v>-1.1666666666666665</v>
      </c>
      <c r="G214" s="39">
        <f t="shared" si="55"/>
        <v>4.5743789056546351E-2</v>
      </c>
      <c r="H214" s="39">
        <f t="shared" si="56"/>
        <v>-2.0754126516396052E-2</v>
      </c>
      <c r="I214" s="40">
        <f t="shared" si="57"/>
        <v>9.4162240676241432E-3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idden="1">
      <c r="A215" s="26"/>
      <c r="B215" s="26"/>
      <c r="C215" s="38">
        <f t="shared" si="58"/>
        <v>-4.5</v>
      </c>
      <c r="D215" s="6">
        <f t="shared" si="59"/>
        <v>-4.75</v>
      </c>
      <c r="E215" s="9"/>
      <c r="F215" s="5">
        <f t="shared" si="54"/>
        <v>-0.70370370370370372</v>
      </c>
      <c r="G215" s="39">
        <f t="shared" si="55"/>
        <v>3.1753289640806158E-4</v>
      </c>
      <c r="H215" s="39">
        <f t="shared" si="56"/>
        <v>1.470059705592863E-5</v>
      </c>
      <c r="I215" s="40">
        <f t="shared" si="57"/>
        <v>6.8058319703372623E-7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idden="1">
      <c r="A216" s="26"/>
      <c r="B216" s="26"/>
      <c r="C216" s="38">
        <f t="shared" si="58"/>
        <v>-4</v>
      </c>
      <c r="D216" s="6">
        <f t="shared" si="59"/>
        <v>-4.25</v>
      </c>
      <c r="E216" s="9"/>
      <c r="F216" s="5">
        <f t="shared" si="54"/>
        <v>-0.31481481481481477</v>
      </c>
      <c r="G216" s="39">
        <f t="shared" si="55"/>
        <v>2.2106640247929646E-2</v>
      </c>
      <c r="H216" s="39">
        <f t="shared" si="56"/>
        <v>1.2076775690998593E-2</v>
      </c>
      <c r="I216" s="40">
        <f t="shared" si="57"/>
        <v>6.5974978311936702E-3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idden="1">
      <c r="A217" s="26"/>
      <c r="B217" s="26"/>
      <c r="C217" s="38">
        <f t="shared" si="58"/>
        <v>-3.5</v>
      </c>
      <c r="D217" s="6">
        <f t="shared" si="59"/>
        <v>-3.75</v>
      </c>
      <c r="E217" s="9"/>
      <c r="F217" s="5">
        <f t="shared" si="54"/>
        <v>-0.27777777777777779</v>
      </c>
      <c r="G217" s="39">
        <f t="shared" si="55"/>
        <v>8.1091551084692293E-2</v>
      </c>
      <c r="H217" s="39">
        <f t="shared" si="56"/>
        <v>8.4845789560835411E-2</v>
      </c>
      <c r="I217" s="40">
        <f t="shared" si="57"/>
        <v>8.8773835373837012E-2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idden="1">
      <c r="A218" s="26"/>
      <c r="B218" s="26"/>
      <c r="C218" s="38">
        <f t="shared" si="58"/>
        <v>-3</v>
      </c>
      <c r="D218" s="6">
        <f t="shared" si="59"/>
        <v>-3.25</v>
      </c>
      <c r="E218" s="9"/>
      <c r="F218" s="5">
        <f t="shared" si="54"/>
        <v>-0.18055555555555555</v>
      </c>
      <c r="G218" s="39">
        <f t="shared" si="55"/>
        <v>0.13283512421886901</v>
      </c>
      <c r="H218" s="39">
        <f t="shared" si="56"/>
        <v>0.20540246059769551</v>
      </c>
      <c r="I218" s="40">
        <f t="shared" si="57"/>
        <v>0.31761306407236245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idden="1">
      <c r="A219" s="26"/>
      <c r="B219" s="26"/>
      <c r="C219" s="38">
        <f t="shared" si="58"/>
        <v>-2.5</v>
      </c>
      <c r="D219" s="6">
        <f t="shared" si="59"/>
        <v>-2.75</v>
      </c>
      <c r="E219" s="9"/>
      <c r="F219" s="5">
        <f t="shared" si="54"/>
        <v>-0.10185185185185185</v>
      </c>
      <c r="G219" s="39">
        <f t="shared" si="55"/>
        <v>0.15508624193466436</v>
      </c>
      <c r="H219" s="39">
        <f t="shared" si="56"/>
        <v>0.31735240247741497</v>
      </c>
      <c r="I219" s="40">
        <f t="shared" si="57"/>
        <v>0.64939704581026558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idden="1">
      <c r="A220" s="26"/>
      <c r="B220" s="26"/>
      <c r="C220" s="38">
        <f t="shared" si="58"/>
        <v>-2</v>
      </c>
      <c r="D220" s="6">
        <f t="shared" si="59"/>
        <v>-2.25</v>
      </c>
      <c r="E220" s="9"/>
      <c r="F220" s="5">
        <f t="shared" si="54"/>
        <v>0</v>
      </c>
      <c r="G220" s="39">
        <f t="shared" si="55"/>
        <v>0</v>
      </c>
      <c r="H220" s="39">
        <f t="shared" si="56"/>
        <v>0</v>
      </c>
      <c r="I220" s="40">
        <f t="shared" si="57"/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idden="1">
      <c r="A221" s="26"/>
      <c r="B221" s="26"/>
      <c r="C221" s="38">
        <f t="shared" si="58"/>
        <v>-1.5</v>
      </c>
      <c r="D221" s="6">
        <f t="shared" si="59"/>
        <v>-1.75</v>
      </c>
      <c r="E221" s="9"/>
      <c r="F221" s="5">
        <f t="shared" si="54"/>
        <v>0</v>
      </c>
      <c r="G221" s="39">
        <f t="shared" si="55"/>
        <v>0</v>
      </c>
      <c r="H221" s="39">
        <f t="shared" si="56"/>
        <v>0</v>
      </c>
      <c r="I221" s="40">
        <f t="shared" si="57"/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idden="1">
      <c r="A222" s="26"/>
      <c r="B222" s="26"/>
      <c r="C222" s="38">
        <f t="shared" si="58"/>
        <v>-1</v>
      </c>
      <c r="D222" s="6">
        <f t="shared" si="59"/>
        <v>-1.25</v>
      </c>
      <c r="E222" s="9"/>
      <c r="F222" s="5">
        <f t="shared" si="54"/>
        <v>-2.3148148148148147E-2</v>
      </c>
      <c r="G222" s="39">
        <f t="shared" si="55"/>
        <v>0.23289291520601527</v>
      </c>
      <c r="H222" s="39">
        <f t="shared" si="56"/>
        <v>0.82590728262873914</v>
      </c>
      <c r="I222" s="40">
        <f t="shared" si="57"/>
        <v>2.9289119374704358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idden="1">
      <c r="A223" s="26"/>
      <c r="B223" s="26"/>
      <c r="C223" s="38">
        <f t="shared" si="58"/>
        <v>-0.5</v>
      </c>
      <c r="D223" s="6">
        <f t="shared" si="59"/>
        <v>-0.75</v>
      </c>
      <c r="E223" s="9"/>
      <c r="F223" s="5">
        <f t="shared" si="54"/>
        <v>0</v>
      </c>
      <c r="G223" s="39">
        <f t="shared" si="55"/>
        <v>0</v>
      </c>
      <c r="H223" s="39">
        <f t="shared" si="56"/>
        <v>0</v>
      </c>
      <c r="I223" s="40">
        <f t="shared" si="57"/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idden="1">
      <c r="A224" s="26"/>
      <c r="B224" s="26"/>
      <c r="C224" s="38">
        <f t="shared" si="58"/>
        <v>0</v>
      </c>
      <c r="D224" s="6">
        <f t="shared" si="59"/>
        <v>-0.25</v>
      </c>
      <c r="E224" s="9"/>
      <c r="F224" s="5">
        <f t="shared" si="54"/>
        <v>-9.2592592592592587E-3</v>
      </c>
      <c r="G224" s="39">
        <f t="shared" si="55"/>
        <v>0.76551148198953389</v>
      </c>
      <c r="H224" s="39">
        <f t="shared" si="56"/>
        <v>3.4802420153413061</v>
      </c>
      <c r="I224" s="40">
        <f t="shared" si="57"/>
        <v>15.822211384560937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1:24" hidden="1">
      <c r="A225" s="26"/>
      <c r="B225" s="26"/>
      <c r="C225" s="38">
        <f t="shared" si="58"/>
        <v>0.5</v>
      </c>
      <c r="D225" s="6">
        <f t="shared" si="59"/>
        <v>0.25</v>
      </c>
      <c r="E225" s="9"/>
      <c r="F225" s="5">
        <f t="shared" si="54"/>
        <v>0</v>
      </c>
      <c r="G225" s="39">
        <f t="shared" si="55"/>
        <v>0</v>
      </c>
      <c r="H225" s="39">
        <f t="shared" si="56"/>
        <v>0</v>
      </c>
      <c r="I225" s="40">
        <f t="shared" si="57"/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1:24" hidden="1">
      <c r="A226" s="26"/>
      <c r="B226" s="26"/>
      <c r="C226" s="38">
        <f t="shared" si="58"/>
        <v>1</v>
      </c>
      <c r="D226" s="6">
        <f t="shared" si="59"/>
        <v>0.75</v>
      </c>
      <c r="E226" s="9"/>
      <c r="F226" s="5">
        <f t="shared" si="54"/>
        <v>1.3888888888888888E-2</v>
      </c>
      <c r="G226" s="39">
        <f t="shared" si="55"/>
        <v>0.56965560382055569</v>
      </c>
      <c r="H226" s="39">
        <f t="shared" si="56"/>
        <v>3.1594787656343781</v>
      </c>
      <c r="I226" s="40">
        <f t="shared" si="57"/>
        <v>17.523405376064741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1:24" hidden="1">
      <c r="A227" s="26"/>
      <c r="B227" s="26"/>
      <c r="C227" s="38">
        <f t="shared" si="58"/>
        <v>1.5</v>
      </c>
      <c r="D227" s="6">
        <f t="shared" si="59"/>
        <v>1.25</v>
      </c>
      <c r="E227" s="9"/>
      <c r="F227" s="5">
        <f t="shared" si="54"/>
        <v>0</v>
      </c>
      <c r="G227" s="39">
        <f t="shared" si="55"/>
        <v>0</v>
      </c>
      <c r="H227" s="39">
        <f t="shared" si="56"/>
        <v>0</v>
      </c>
      <c r="I227" s="40">
        <f t="shared" si="57"/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1:24" hidden="1">
      <c r="A228" s="26"/>
      <c r="B228" s="26"/>
      <c r="C228" s="38">
        <f t="shared" si="58"/>
        <v>2</v>
      </c>
      <c r="D228" s="6">
        <f t="shared" si="59"/>
        <v>1.75</v>
      </c>
      <c r="E228" s="9"/>
      <c r="F228" s="5">
        <f t="shared" si="54"/>
        <v>0</v>
      </c>
      <c r="G228" s="39">
        <f t="shared" si="55"/>
        <v>0</v>
      </c>
      <c r="H228" s="39">
        <f t="shared" si="56"/>
        <v>0</v>
      </c>
      <c r="I228" s="40">
        <f t="shared" si="57"/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1:24" hidden="1">
      <c r="A229" s="26"/>
      <c r="B229" s="26"/>
      <c r="C229" s="38">
        <f t="shared" si="58"/>
        <v>2.5</v>
      </c>
      <c r="D229" s="6">
        <f t="shared" si="59"/>
        <v>2.25</v>
      </c>
      <c r="E229" s="9"/>
      <c r="F229" s="5">
        <f t="shared" si="54"/>
        <v>0</v>
      </c>
      <c r="G229" s="39">
        <f t="shared" si="55"/>
        <v>0</v>
      </c>
      <c r="H229" s="39">
        <f t="shared" si="56"/>
        <v>0</v>
      </c>
      <c r="I229" s="40">
        <f t="shared" si="57"/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1:24" hidden="1">
      <c r="A230" s="26"/>
      <c r="B230" s="26"/>
      <c r="C230" s="38">
        <f t="shared" si="58"/>
        <v>3</v>
      </c>
      <c r="D230" s="6">
        <f t="shared" si="59"/>
        <v>2.75</v>
      </c>
      <c r="E230" s="9"/>
      <c r="F230" s="5">
        <f t="shared" si="54"/>
        <v>0</v>
      </c>
      <c r="G230" s="39">
        <f t="shared" si="55"/>
        <v>0</v>
      </c>
      <c r="H230" s="39">
        <f t="shared" si="56"/>
        <v>0</v>
      </c>
      <c r="I230" s="40">
        <f t="shared" si="57"/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1:24" hidden="1">
      <c r="A231" s="26"/>
      <c r="B231" s="26"/>
      <c r="C231" s="38">
        <f t="shared" si="58"/>
        <v>3.5</v>
      </c>
      <c r="D231" s="6">
        <f t="shared" si="59"/>
        <v>3.25</v>
      </c>
      <c r="E231" s="9"/>
      <c r="F231" s="5">
        <f t="shared" si="54"/>
        <v>0</v>
      </c>
      <c r="G231" s="39">
        <f t="shared" si="55"/>
        <v>0</v>
      </c>
      <c r="H231" s="39">
        <f t="shared" si="56"/>
        <v>0</v>
      </c>
      <c r="I231" s="40">
        <f t="shared" si="57"/>
        <v>0</v>
      </c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1:24" hidden="1">
      <c r="A232" s="26"/>
      <c r="B232" s="26"/>
      <c r="C232" s="38">
        <f t="shared" si="58"/>
        <v>4</v>
      </c>
      <c r="D232" s="6">
        <f t="shared" si="59"/>
        <v>3.75</v>
      </c>
      <c r="E232" s="9"/>
      <c r="F232" s="5">
        <f t="shared" si="54"/>
        <v>0</v>
      </c>
      <c r="G232" s="39">
        <f t="shared" si="55"/>
        <v>0</v>
      </c>
      <c r="H232" s="39">
        <f t="shared" si="56"/>
        <v>0</v>
      </c>
      <c r="I232" s="40">
        <f t="shared" si="57"/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1:24" hidden="1">
      <c r="A233" s="26"/>
      <c r="B233" s="26"/>
      <c r="C233" s="38">
        <f t="shared" si="58"/>
        <v>4.5</v>
      </c>
      <c r="D233" s="6">
        <f t="shared" si="59"/>
        <v>4.25</v>
      </c>
      <c r="E233" s="9"/>
      <c r="F233" s="5">
        <f t="shared" si="54"/>
        <v>0</v>
      </c>
      <c r="G233" s="39">
        <f t="shared" si="55"/>
        <v>0</v>
      </c>
      <c r="H233" s="39">
        <f t="shared" si="56"/>
        <v>0</v>
      </c>
      <c r="I233" s="40">
        <f t="shared" si="57"/>
        <v>0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1:24" hidden="1">
      <c r="A234" s="26"/>
      <c r="B234" s="26"/>
      <c r="C234" s="41">
        <f t="shared" si="58"/>
        <v>5</v>
      </c>
      <c r="D234" s="42">
        <f t="shared" si="59"/>
        <v>4.75</v>
      </c>
      <c r="E234" s="43"/>
      <c r="F234" s="5">
        <f t="shared" si="54"/>
        <v>0</v>
      </c>
      <c r="G234" s="39">
        <f t="shared" si="55"/>
        <v>0</v>
      </c>
      <c r="H234" s="39">
        <f t="shared" si="56"/>
        <v>0</v>
      </c>
      <c r="I234" s="40">
        <f t="shared" si="57"/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1:24" hidden="1">
      <c r="A235" s="26"/>
      <c r="B235" s="26"/>
      <c r="C235" s="26"/>
      <c r="D235" s="26"/>
      <c r="E235" s="61">
        <f>2^(-F235)</f>
        <v>27.78619334069591</v>
      </c>
      <c r="F235" s="62">
        <f>SUM(F204:F234)</f>
        <v>-4.7962962962962958</v>
      </c>
      <c r="G235" s="62">
        <f>SQRT(SUM(G204:G234))</f>
        <v>1.7434228745820426</v>
      </c>
      <c r="H235" s="62">
        <f>(SUM(H204:H234))/(($G$235)^3)</f>
        <v>1.0813242013699607</v>
      </c>
      <c r="I235" s="62">
        <f>(SUM(I204:I234))/(($G$235)^4)</f>
        <v>4.6623567405651434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1:24" ht="13" hidden="1">
      <c r="A236" s="26"/>
      <c r="B236" s="26"/>
      <c r="C236" s="26"/>
      <c r="D236" s="26"/>
      <c r="E236" s="25" t="s">
        <v>10</v>
      </c>
      <c r="F236" s="63" t="s">
        <v>8</v>
      </c>
      <c r="G236" s="64" t="s">
        <v>9</v>
      </c>
      <c r="H236" s="64" t="s">
        <v>6</v>
      </c>
      <c r="I236" s="64" t="s">
        <v>5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1:24" hidden="1">
      <c r="A237" s="26"/>
      <c r="B237" s="26"/>
      <c r="C237" s="26"/>
      <c r="D237" s="26"/>
      <c r="E237" s="26"/>
      <c r="F237" s="26"/>
      <c r="G237" s="26"/>
      <c r="H237" s="31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1:24" ht="13" hidden="1">
      <c r="A238" s="26"/>
      <c r="B238" s="26"/>
      <c r="C238" s="32" t="s">
        <v>7</v>
      </c>
      <c r="D238" s="33" t="s">
        <v>11</v>
      </c>
      <c r="E238" s="34"/>
      <c r="F238" s="35" t="s">
        <v>12</v>
      </c>
      <c r="G238" s="36"/>
      <c r="H238" s="36"/>
      <c r="I238" s="37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1:24" hidden="1">
      <c r="A239" s="26"/>
      <c r="B239" s="26"/>
      <c r="C239" s="38">
        <v>-10</v>
      </c>
      <c r="D239" s="6">
        <f>(-10.5+C239)/2</f>
        <v>-10.25</v>
      </c>
      <c r="E239" s="12"/>
      <c r="F239" s="5" t="e">
        <f t="shared" ref="F239:F269" si="60">D239*G125</f>
        <v>#DIV/0!</v>
      </c>
      <c r="G239" s="39" t="e">
        <f t="shared" ref="G239:G269" si="61">G125*((D239-$F$270)^2)</f>
        <v>#DIV/0!</v>
      </c>
      <c r="H239" s="39" t="e">
        <f t="shared" ref="H239:H269" si="62">G125*((D239-$F$270)^3)</f>
        <v>#DIV/0!</v>
      </c>
      <c r="I239" s="40" t="e">
        <f t="shared" ref="I239:I269" si="63">G125*((D239-$F$270)^4)</f>
        <v>#DIV/0!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1:24" hidden="1">
      <c r="A240" s="26"/>
      <c r="B240" s="26"/>
      <c r="C240" s="38">
        <f t="shared" ref="C240:C269" si="64">C239+0.5</f>
        <v>-9.5</v>
      </c>
      <c r="D240" s="6">
        <f>(C239+C240)/2</f>
        <v>-9.75</v>
      </c>
      <c r="E240" s="9"/>
      <c r="F240" s="5" t="e">
        <f t="shared" si="60"/>
        <v>#DIV/0!</v>
      </c>
      <c r="G240" s="39" t="e">
        <f t="shared" si="61"/>
        <v>#DIV/0!</v>
      </c>
      <c r="H240" s="39" t="e">
        <f t="shared" si="62"/>
        <v>#DIV/0!</v>
      </c>
      <c r="I240" s="40" t="e">
        <f t="shared" si="63"/>
        <v>#DIV/0!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1:24" hidden="1">
      <c r="A241" s="26"/>
      <c r="B241" s="26"/>
      <c r="C241" s="38">
        <f t="shared" si="64"/>
        <v>-9</v>
      </c>
      <c r="D241" s="6">
        <f>(C240+C241)/2</f>
        <v>-9.25</v>
      </c>
      <c r="E241" s="9"/>
      <c r="F241" s="5" t="e">
        <f t="shared" si="60"/>
        <v>#DIV/0!</v>
      </c>
      <c r="G241" s="39" t="e">
        <f t="shared" si="61"/>
        <v>#DIV/0!</v>
      </c>
      <c r="H241" s="39" t="e">
        <f t="shared" si="62"/>
        <v>#DIV/0!</v>
      </c>
      <c r="I241" s="40" t="e">
        <f t="shared" si="63"/>
        <v>#DIV/0!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1:24" hidden="1">
      <c r="A242" s="26"/>
      <c r="B242" s="26"/>
      <c r="C242" s="38">
        <f t="shared" si="64"/>
        <v>-8.5</v>
      </c>
      <c r="D242" s="6">
        <f t="shared" ref="D242:D269" si="65">(C241+C242)/2</f>
        <v>-8.75</v>
      </c>
      <c r="E242" s="9"/>
      <c r="F242" s="5" t="e">
        <f t="shared" si="60"/>
        <v>#DIV/0!</v>
      </c>
      <c r="G242" s="39" t="e">
        <f t="shared" si="61"/>
        <v>#DIV/0!</v>
      </c>
      <c r="H242" s="39" t="e">
        <f t="shared" si="62"/>
        <v>#DIV/0!</v>
      </c>
      <c r="I242" s="40" t="e">
        <f t="shared" si="63"/>
        <v>#DIV/0!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1:24" hidden="1">
      <c r="A243" s="26"/>
      <c r="B243" s="26"/>
      <c r="C243" s="38">
        <f t="shared" si="64"/>
        <v>-8</v>
      </c>
      <c r="D243" s="6">
        <f t="shared" si="65"/>
        <v>-8.25</v>
      </c>
      <c r="E243" s="9"/>
      <c r="F243" s="5" t="e">
        <f t="shared" si="60"/>
        <v>#DIV/0!</v>
      </c>
      <c r="G243" s="39" t="e">
        <f t="shared" si="61"/>
        <v>#DIV/0!</v>
      </c>
      <c r="H243" s="39" t="e">
        <f t="shared" si="62"/>
        <v>#DIV/0!</v>
      </c>
      <c r="I243" s="40" t="e">
        <f t="shared" si="63"/>
        <v>#DIV/0!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1:24" hidden="1">
      <c r="A244" s="26"/>
      <c r="B244" s="26"/>
      <c r="C244" s="38">
        <f t="shared" si="64"/>
        <v>-7.5</v>
      </c>
      <c r="D244" s="6">
        <f t="shared" si="65"/>
        <v>-7.75</v>
      </c>
      <c r="E244" s="9"/>
      <c r="F244" s="5" t="e">
        <f t="shared" si="60"/>
        <v>#DIV/0!</v>
      </c>
      <c r="G244" s="39" t="e">
        <f t="shared" si="61"/>
        <v>#DIV/0!</v>
      </c>
      <c r="H244" s="39" t="e">
        <f t="shared" si="62"/>
        <v>#DIV/0!</v>
      </c>
      <c r="I244" s="40" t="e">
        <f t="shared" si="63"/>
        <v>#DIV/0!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1:24" hidden="1">
      <c r="A245" s="26"/>
      <c r="B245" s="26"/>
      <c r="C245" s="38">
        <f t="shared" si="64"/>
        <v>-7</v>
      </c>
      <c r="D245" s="6">
        <f t="shared" si="65"/>
        <v>-7.25</v>
      </c>
      <c r="E245" s="9"/>
      <c r="F245" s="5" t="e">
        <f t="shared" si="60"/>
        <v>#DIV/0!</v>
      </c>
      <c r="G245" s="39" t="e">
        <f t="shared" si="61"/>
        <v>#DIV/0!</v>
      </c>
      <c r="H245" s="39" t="e">
        <f t="shared" si="62"/>
        <v>#DIV/0!</v>
      </c>
      <c r="I245" s="40" t="e">
        <f t="shared" si="63"/>
        <v>#DIV/0!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1:24" hidden="1">
      <c r="A246" s="26"/>
      <c r="B246" s="26"/>
      <c r="C246" s="38">
        <f t="shared" si="64"/>
        <v>-6.5</v>
      </c>
      <c r="D246" s="6">
        <f t="shared" si="65"/>
        <v>-6.75</v>
      </c>
      <c r="E246" s="9"/>
      <c r="F246" s="5" t="e">
        <f t="shared" si="60"/>
        <v>#DIV/0!</v>
      </c>
      <c r="G246" s="39" t="e">
        <f t="shared" si="61"/>
        <v>#DIV/0!</v>
      </c>
      <c r="H246" s="39" t="e">
        <f t="shared" si="62"/>
        <v>#DIV/0!</v>
      </c>
      <c r="I246" s="40" t="e">
        <f t="shared" si="63"/>
        <v>#DIV/0!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1:24" hidden="1">
      <c r="A247" s="26"/>
      <c r="B247" s="26"/>
      <c r="C247" s="38">
        <f t="shared" si="64"/>
        <v>-6</v>
      </c>
      <c r="D247" s="6">
        <f t="shared" si="65"/>
        <v>-6.25</v>
      </c>
      <c r="E247" s="9"/>
      <c r="F247" s="5" t="e">
        <f t="shared" si="60"/>
        <v>#DIV/0!</v>
      </c>
      <c r="G247" s="39" t="e">
        <f t="shared" si="61"/>
        <v>#DIV/0!</v>
      </c>
      <c r="H247" s="39" t="e">
        <f t="shared" si="62"/>
        <v>#DIV/0!</v>
      </c>
      <c r="I247" s="40" t="e">
        <f t="shared" si="63"/>
        <v>#DIV/0!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1:24" hidden="1">
      <c r="A248" s="26"/>
      <c r="B248" s="26"/>
      <c r="C248" s="38">
        <f t="shared" si="64"/>
        <v>-5.5</v>
      </c>
      <c r="D248" s="6">
        <f t="shared" si="65"/>
        <v>-5.75</v>
      </c>
      <c r="E248" s="9"/>
      <c r="F248" s="5" t="e">
        <f t="shared" si="60"/>
        <v>#DIV/0!</v>
      </c>
      <c r="G248" s="39" t="e">
        <f t="shared" si="61"/>
        <v>#DIV/0!</v>
      </c>
      <c r="H248" s="39" t="e">
        <f t="shared" si="62"/>
        <v>#DIV/0!</v>
      </c>
      <c r="I248" s="40" t="e">
        <f t="shared" si="63"/>
        <v>#DIV/0!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1:24" hidden="1">
      <c r="A249" s="26"/>
      <c r="B249" s="26"/>
      <c r="C249" s="38">
        <f t="shared" si="64"/>
        <v>-5</v>
      </c>
      <c r="D249" s="6">
        <f t="shared" si="65"/>
        <v>-5.25</v>
      </c>
      <c r="E249" s="9"/>
      <c r="F249" s="5" t="e">
        <f t="shared" si="60"/>
        <v>#DIV/0!</v>
      </c>
      <c r="G249" s="39" t="e">
        <f t="shared" si="61"/>
        <v>#DIV/0!</v>
      </c>
      <c r="H249" s="39" t="e">
        <f t="shared" si="62"/>
        <v>#DIV/0!</v>
      </c>
      <c r="I249" s="40" t="e">
        <f t="shared" si="63"/>
        <v>#DIV/0!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1:24" hidden="1">
      <c r="A250" s="26"/>
      <c r="B250" s="26"/>
      <c r="C250" s="38">
        <f t="shared" si="64"/>
        <v>-4.5</v>
      </c>
      <c r="D250" s="6">
        <f t="shared" si="65"/>
        <v>-4.75</v>
      </c>
      <c r="E250" s="9"/>
      <c r="F250" s="5" t="e">
        <f t="shared" si="60"/>
        <v>#DIV/0!</v>
      </c>
      <c r="G250" s="39" t="e">
        <f t="shared" si="61"/>
        <v>#DIV/0!</v>
      </c>
      <c r="H250" s="39" t="e">
        <f t="shared" si="62"/>
        <v>#DIV/0!</v>
      </c>
      <c r="I250" s="40" t="e">
        <f t="shared" si="63"/>
        <v>#DIV/0!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1:24" hidden="1">
      <c r="A251" s="26"/>
      <c r="B251" s="26"/>
      <c r="C251" s="38">
        <f t="shared" si="64"/>
        <v>-4</v>
      </c>
      <c r="D251" s="6">
        <f t="shared" si="65"/>
        <v>-4.25</v>
      </c>
      <c r="E251" s="9"/>
      <c r="F251" s="5" t="e">
        <f t="shared" si="60"/>
        <v>#DIV/0!</v>
      </c>
      <c r="G251" s="39" t="e">
        <f t="shared" si="61"/>
        <v>#DIV/0!</v>
      </c>
      <c r="H251" s="39" t="e">
        <f t="shared" si="62"/>
        <v>#DIV/0!</v>
      </c>
      <c r="I251" s="40" t="e">
        <f t="shared" si="63"/>
        <v>#DIV/0!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1:24" hidden="1">
      <c r="A252" s="26"/>
      <c r="B252" s="26"/>
      <c r="C252" s="38">
        <f t="shared" si="64"/>
        <v>-3.5</v>
      </c>
      <c r="D252" s="6">
        <f t="shared" si="65"/>
        <v>-3.75</v>
      </c>
      <c r="E252" s="9"/>
      <c r="F252" s="5" t="e">
        <f t="shared" si="60"/>
        <v>#DIV/0!</v>
      </c>
      <c r="G252" s="39" t="e">
        <f t="shared" si="61"/>
        <v>#DIV/0!</v>
      </c>
      <c r="H252" s="39" t="e">
        <f t="shared" si="62"/>
        <v>#DIV/0!</v>
      </c>
      <c r="I252" s="40" t="e">
        <f t="shared" si="63"/>
        <v>#DIV/0!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1:24" hidden="1">
      <c r="A253" s="26"/>
      <c r="B253" s="26"/>
      <c r="C253" s="38">
        <f t="shared" si="64"/>
        <v>-3</v>
      </c>
      <c r="D253" s="6">
        <f t="shared" si="65"/>
        <v>-3.25</v>
      </c>
      <c r="E253" s="9"/>
      <c r="F253" s="5" t="e">
        <f t="shared" si="60"/>
        <v>#DIV/0!</v>
      </c>
      <c r="G253" s="39" t="e">
        <f t="shared" si="61"/>
        <v>#DIV/0!</v>
      </c>
      <c r="H253" s="39" t="e">
        <f t="shared" si="62"/>
        <v>#DIV/0!</v>
      </c>
      <c r="I253" s="40" t="e">
        <f t="shared" si="63"/>
        <v>#DIV/0!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1:24" hidden="1">
      <c r="A254" s="26"/>
      <c r="B254" s="26"/>
      <c r="C254" s="38">
        <f t="shared" si="64"/>
        <v>-2.5</v>
      </c>
      <c r="D254" s="6">
        <f t="shared" si="65"/>
        <v>-2.75</v>
      </c>
      <c r="E254" s="9"/>
      <c r="F254" s="5" t="e">
        <f t="shared" si="60"/>
        <v>#DIV/0!</v>
      </c>
      <c r="G254" s="39" t="e">
        <f t="shared" si="61"/>
        <v>#DIV/0!</v>
      </c>
      <c r="H254" s="39" t="e">
        <f t="shared" si="62"/>
        <v>#DIV/0!</v>
      </c>
      <c r="I254" s="40" t="e">
        <f t="shared" si="63"/>
        <v>#DIV/0!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1:24" hidden="1">
      <c r="A255" s="26"/>
      <c r="B255" s="26"/>
      <c r="C255" s="38">
        <f t="shared" si="64"/>
        <v>-2</v>
      </c>
      <c r="D255" s="6">
        <f t="shared" si="65"/>
        <v>-2.25</v>
      </c>
      <c r="E255" s="9"/>
      <c r="F255" s="5" t="e">
        <f t="shared" si="60"/>
        <v>#DIV/0!</v>
      </c>
      <c r="G255" s="39" t="e">
        <f t="shared" si="61"/>
        <v>#DIV/0!</v>
      </c>
      <c r="H255" s="39" t="e">
        <f t="shared" si="62"/>
        <v>#DIV/0!</v>
      </c>
      <c r="I255" s="40" t="e">
        <f t="shared" si="63"/>
        <v>#DIV/0!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1:24" hidden="1">
      <c r="A256" s="26"/>
      <c r="B256" s="26"/>
      <c r="C256" s="38">
        <f t="shared" si="64"/>
        <v>-1.5</v>
      </c>
      <c r="D256" s="6">
        <f t="shared" si="65"/>
        <v>-1.75</v>
      </c>
      <c r="E256" s="9"/>
      <c r="F256" s="5" t="e">
        <f t="shared" si="60"/>
        <v>#DIV/0!</v>
      </c>
      <c r="G256" s="39" t="e">
        <f t="shared" si="61"/>
        <v>#DIV/0!</v>
      </c>
      <c r="H256" s="39" t="e">
        <f t="shared" si="62"/>
        <v>#DIV/0!</v>
      </c>
      <c r="I256" s="40" t="e">
        <f t="shared" si="63"/>
        <v>#DIV/0!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1:24" hidden="1">
      <c r="A257" s="26"/>
      <c r="B257" s="26"/>
      <c r="C257" s="38">
        <f t="shared" si="64"/>
        <v>-1</v>
      </c>
      <c r="D257" s="6">
        <f t="shared" si="65"/>
        <v>-1.25</v>
      </c>
      <c r="E257" s="9"/>
      <c r="F257" s="5" t="e">
        <f t="shared" si="60"/>
        <v>#DIV/0!</v>
      </c>
      <c r="G257" s="39" t="e">
        <f t="shared" si="61"/>
        <v>#DIV/0!</v>
      </c>
      <c r="H257" s="39" t="e">
        <f t="shared" si="62"/>
        <v>#DIV/0!</v>
      </c>
      <c r="I257" s="40" t="e">
        <f t="shared" si="63"/>
        <v>#DIV/0!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1:24" hidden="1">
      <c r="A258" s="26"/>
      <c r="B258" s="26"/>
      <c r="C258" s="38">
        <f t="shared" si="64"/>
        <v>-0.5</v>
      </c>
      <c r="D258" s="6">
        <f t="shared" si="65"/>
        <v>-0.75</v>
      </c>
      <c r="E258" s="9"/>
      <c r="F258" s="5" t="e">
        <f t="shared" si="60"/>
        <v>#DIV/0!</v>
      </c>
      <c r="G258" s="39" t="e">
        <f t="shared" si="61"/>
        <v>#DIV/0!</v>
      </c>
      <c r="H258" s="39" t="e">
        <f t="shared" si="62"/>
        <v>#DIV/0!</v>
      </c>
      <c r="I258" s="40" t="e">
        <f t="shared" si="63"/>
        <v>#DIV/0!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1:24" hidden="1">
      <c r="A259" s="26"/>
      <c r="B259" s="26"/>
      <c r="C259" s="38">
        <f t="shared" si="64"/>
        <v>0</v>
      </c>
      <c r="D259" s="6">
        <f t="shared" si="65"/>
        <v>-0.25</v>
      </c>
      <c r="E259" s="9"/>
      <c r="F259" s="5" t="e">
        <f t="shared" si="60"/>
        <v>#DIV/0!</v>
      </c>
      <c r="G259" s="39" t="e">
        <f t="shared" si="61"/>
        <v>#DIV/0!</v>
      </c>
      <c r="H259" s="39" t="e">
        <f t="shared" si="62"/>
        <v>#DIV/0!</v>
      </c>
      <c r="I259" s="40" t="e">
        <f t="shared" si="63"/>
        <v>#DIV/0!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1:24" hidden="1">
      <c r="A260" s="26"/>
      <c r="B260" s="26"/>
      <c r="C260" s="38">
        <f t="shared" si="64"/>
        <v>0.5</v>
      </c>
      <c r="D260" s="6">
        <f t="shared" si="65"/>
        <v>0.25</v>
      </c>
      <c r="E260" s="9"/>
      <c r="F260" s="5" t="e">
        <f t="shared" si="60"/>
        <v>#DIV/0!</v>
      </c>
      <c r="G260" s="39" t="e">
        <f t="shared" si="61"/>
        <v>#DIV/0!</v>
      </c>
      <c r="H260" s="39" t="e">
        <f t="shared" si="62"/>
        <v>#DIV/0!</v>
      </c>
      <c r="I260" s="40" t="e">
        <f t="shared" si="63"/>
        <v>#DIV/0!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1:24" hidden="1">
      <c r="A261" s="26"/>
      <c r="B261" s="26"/>
      <c r="C261" s="38">
        <f t="shared" si="64"/>
        <v>1</v>
      </c>
      <c r="D261" s="6">
        <f t="shared" si="65"/>
        <v>0.75</v>
      </c>
      <c r="E261" s="9"/>
      <c r="F261" s="5" t="e">
        <f t="shared" si="60"/>
        <v>#DIV/0!</v>
      </c>
      <c r="G261" s="39" t="e">
        <f t="shared" si="61"/>
        <v>#DIV/0!</v>
      </c>
      <c r="H261" s="39" t="e">
        <f t="shared" si="62"/>
        <v>#DIV/0!</v>
      </c>
      <c r="I261" s="40" t="e">
        <f t="shared" si="63"/>
        <v>#DIV/0!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1:24" hidden="1">
      <c r="A262" s="26"/>
      <c r="B262" s="26"/>
      <c r="C262" s="38">
        <f t="shared" si="64"/>
        <v>1.5</v>
      </c>
      <c r="D262" s="6">
        <f t="shared" si="65"/>
        <v>1.25</v>
      </c>
      <c r="E262" s="9"/>
      <c r="F262" s="5" t="e">
        <f t="shared" si="60"/>
        <v>#DIV/0!</v>
      </c>
      <c r="G262" s="39" t="e">
        <f t="shared" si="61"/>
        <v>#DIV/0!</v>
      </c>
      <c r="H262" s="39" t="e">
        <f t="shared" si="62"/>
        <v>#DIV/0!</v>
      </c>
      <c r="I262" s="40" t="e">
        <f t="shared" si="63"/>
        <v>#DIV/0!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1:24" hidden="1">
      <c r="A263" s="26"/>
      <c r="B263" s="26"/>
      <c r="C263" s="38">
        <f t="shared" si="64"/>
        <v>2</v>
      </c>
      <c r="D263" s="6">
        <f t="shared" si="65"/>
        <v>1.75</v>
      </c>
      <c r="E263" s="9"/>
      <c r="F263" s="5" t="e">
        <f t="shared" si="60"/>
        <v>#DIV/0!</v>
      </c>
      <c r="G263" s="39" t="e">
        <f t="shared" si="61"/>
        <v>#DIV/0!</v>
      </c>
      <c r="H263" s="39" t="e">
        <f t="shared" si="62"/>
        <v>#DIV/0!</v>
      </c>
      <c r="I263" s="40" t="e">
        <f t="shared" si="63"/>
        <v>#DIV/0!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1:24" hidden="1">
      <c r="A264" s="26"/>
      <c r="B264" s="26"/>
      <c r="C264" s="38">
        <f t="shared" si="64"/>
        <v>2.5</v>
      </c>
      <c r="D264" s="6">
        <f t="shared" si="65"/>
        <v>2.25</v>
      </c>
      <c r="E264" s="9"/>
      <c r="F264" s="5" t="e">
        <f t="shared" si="60"/>
        <v>#DIV/0!</v>
      </c>
      <c r="G264" s="39" t="e">
        <f t="shared" si="61"/>
        <v>#DIV/0!</v>
      </c>
      <c r="H264" s="39" t="e">
        <f t="shared" si="62"/>
        <v>#DIV/0!</v>
      </c>
      <c r="I264" s="40" t="e">
        <f t="shared" si="63"/>
        <v>#DIV/0!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1:24" hidden="1">
      <c r="A265" s="26"/>
      <c r="B265" s="26"/>
      <c r="C265" s="38">
        <f t="shared" si="64"/>
        <v>3</v>
      </c>
      <c r="D265" s="6">
        <f t="shared" si="65"/>
        <v>2.75</v>
      </c>
      <c r="E265" s="9"/>
      <c r="F265" s="5" t="e">
        <f t="shared" si="60"/>
        <v>#DIV/0!</v>
      </c>
      <c r="G265" s="39" t="e">
        <f t="shared" si="61"/>
        <v>#DIV/0!</v>
      </c>
      <c r="H265" s="39" t="e">
        <f t="shared" si="62"/>
        <v>#DIV/0!</v>
      </c>
      <c r="I265" s="40" t="e">
        <f t="shared" si="63"/>
        <v>#DIV/0!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1:24" hidden="1">
      <c r="A266" s="26"/>
      <c r="B266" s="26"/>
      <c r="C266" s="38">
        <f t="shared" si="64"/>
        <v>3.5</v>
      </c>
      <c r="D266" s="6">
        <f t="shared" si="65"/>
        <v>3.25</v>
      </c>
      <c r="E266" s="9"/>
      <c r="F266" s="5" t="e">
        <f t="shared" si="60"/>
        <v>#DIV/0!</v>
      </c>
      <c r="G266" s="39" t="e">
        <f t="shared" si="61"/>
        <v>#DIV/0!</v>
      </c>
      <c r="H266" s="39" t="e">
        <f t="shared" si="62"/>
        <v>#DIV/0!</v>
      </c>
      <c r="I266" s="40" t="e">
        <f t="shared" si="63"/>
        <v>#DIV/0!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1:24" hidden="1">
      <c r="A267" s="26"/>
      <c r="B267" s="26"/>
      <c r="C267" s="38">
        <f t="shared" si="64"/>
        <v>4</v>
      </c>
      <c r="D267" s="6">
        <f t="shared" si="65"/>
        <v>3.75</v>
      </c>
      <c r="E267" s="9"/>
      <c r="F267" s="5" t="e">
        <f t="shared" si="60"/>
        <v>#DIV/0!</v>
      </c>
      <c r="G267" s="39" t="e">
        <f t="shared" si="61"/>
        <v>#DIV/0!</v>
      </c>
      <c r="H267" s="39" t="e">
        <f t="shared" si="62"/>
        <v>#DIV/0!</v>
      </c>
      <c r="I267" s="40" t="e">
        <f t="shared" si="63"/>
        <v>#DIV/0!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1:24" hidden="1">
      <c r="A268" s="26"/>
      <c r="B268" s="26"/>
      <c r="C268" s="38">
        <f t="shared" si="64"/>
        <v>4.5</v>
      </c>
      <c r="D268" s="6">
        <f t="shared" si="65"/>
        <v>4.25</v>
      </c>
      <c r="E268" s="9"/>
      <c r="F268" s="5" t="e">
        <f t="shared" si="60"/>
        <v>#DIV/0!</v>
      </c>
      <c r="G268" s="39" t="e">
        <f t="shared" si="61"/>
        <v>#DIV/0!</v>
      </c>
      <c r="H268" s="39" t="e">
        <f t="shared" si="62"/>
        <v>#DIV/0!</v>
      </c>
      <c r="I268" s="40" t="e">
        <f t="shared" si="63"/>
        <v>#DIV/0!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1:24" ht="2.25" hidden="1" customHeight="1">
      <c r="A269" s="26"/>
      <c r="B269" s="26"/>
      <c r="C269" s="41">
        <f t="shared" si="64"/>
        <v>5</v>
      </c>
      <c r="D269" s="42">
        <f t="shared" si="65"/>
        <v>4.75</v>
      </c>
      <c r="E269" s="43"/>
      <c r="F269" s="5" t="e">
        <f t="shared" si="60"/>
        <v>#DIV/0!</v>
      </c>
      <c r="G269" s="39" t="e">
        <f t="shared" si="61"/>
        <v>#DIV/0!</v>
      </c>
      <c r="H269" s="39" t="e">
        <f t="shared" si="62"/>
        <v>#DIV/0!</v>
      </c>
      <c r="I269" s="40" t="e">
        <f t="shared" si="63"/>
        <v>#DIV/0!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1:24" hidden="1">
      <c r="A270" s="26"/>
      <c r="B270" s="26"/>
      <c r="C270" s="26"/>
      <c r="D270" s="26"/>
      <c r="E270" s="65" t="e">
        <f>2^(-F270)</f>
        <v>#DIV/0!</v>
      </c>
      <c r="F270" s="66" t="e">
        <f>SUM(F239:F269)</f>
        <v>#DIV/0!</v>
      </c>
      <c r="G270" s="66" t="e">
        <f>SQRT(SUM(G239:G269))</f>
        <v>#DIV/0!</v>
      </c>
      <c r="H270" s="66" t="e">
        <f>(SUM(H239:H269))/(($G$270)^3)</f>
        <v>#DIV/0!</v>
      </c>
      <c r="I270" s="66" t="e">
        <f>(SUM(I239:I269))/(($G$270)^4)</f>
        <v>#DIV/0!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1:24" ht="13" hidden="1">
      <c r="A271" s="26"/>
      <c r="B271" s="26"/>
      <c r="C271" s="26"/>
      <c r="D271" s="26"/>
      <c r="E271" s="24" t="s">
        <v>10</v>
      </c>
      <c r="F271" s="67" t="s">
        <v>8</v>
      </c>
      <c r="G271" s="68" t="s">
        <v>9</v>
      </c>
      <c r="H271" s="68" t="s">
        <v>6</v>
      </c>
      <c r="I271" s="68" t="s">
        <v>5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1:24">
      <c r="A272" s="26"/>
      <c r="B272" s="26"/>
      <c r="C272" s="26"/>
      <c r="D272" s="26"/>
      <c r="E272" s="26"/>
      <c r="F272" s="26"/>
      <c r="G272" s="26"/>
      <c r="H272" s="31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1:24">
      <c r="A273" s="26"/>
      <c r="B273" s="26"/>
      <c r="C273" s="26"/>
      <c r="D273" s="26"/>
      <c r="E273" s="26"/>
      <c r="F273" s="26"/>
      <c r="G273" s="31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1:24">
      <c r="A274" s="26"/>
      <c r="B274" s="26"/>
      <c r="C274" s="26"/>
      <c r="D274" s="26"/>
      <c r="E274" s="26"/>
      <c r="F274" s="26"/>
      <c r="G274" s="31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1:24">
      <c r="A275" s="26"/>
      <c r="B275" s="26"/>
      <c r="C275" s="26"/>
      <c r="D275" s="26"/>
      <c r="E275" s="26"/>
      <c r="F275" s="26"/>
      <c r="G275" s="31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1:24">
      <c r="A276" s="26"/>
      <c r="B276" s="26"/>
      <c r="C276" s="26"/>
      <c r="D276" s="26"/>
      <c r="E276" s="26"/>
      <c r="F276" s="26"/>
      <c r="G276" s="31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1:24">
      <c r="A277" s="26"/>
      <c r="B277" s="26"/>
      <c r="C277" s="26"/>
      <c r="D277" s="26"/>
      <c r="E277" s="26"/>
      <c r="F277" s="26"/>
      <c r="G277" s="31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1:24">
      <c r="A278" s="26"/>
      <c r="B278" s="26"/>
      <c r="C278" s="26"/>
      <c r="D278" s="26"/>
      <c r="E278" s="26"/>
      <c r="F278" s="26"/>
      <c r="G278" s="31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1:24">
      <c r="A279" s="26"/>
      <c r="B279" s="26"/>
      <c r="C279" s="26"/>
      <c r="D279" s="26"/>
      <c r="E279" s="26"/>
      <c r="F279" s="26"/>
      <c r="G279" s="31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1:24">
      <c r="A280" s="26"/>
      <c r="B280" s="26"/>
      <c r="C280" s="26"/>
      <c r="D280" s="26"/>
      <c r="E280" s="26"/>
      <c r="F280" s="26"/>
      <c r="G280" s="31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1:24">
      <c r="A281" s="26"/>
      <c r="B281" s="26"/>
      <c r="C281" s="26"/>
      <c r="D281" s="26"/>
      <c r="E281" s="26"/>
      <c r="F281" s="26"/>
      <c r="G281" s="31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1:24">
      <c r="A282" s="26"/>
      <c r="B282" s="26"/>
      <c r="C282" s="26"/>
      <c r="D282" s="26"/>
      <c r="E282" s="26"/>
      <c r="F282" s="26"/>
      <c r="G282" s="31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1:24">
      <c r="A283" s="26"/>
      <c r="B283" s="26"/>
      <c r="C283" s="26"/>
      <c r="D283" s="26"/>
      <c r="E283" s="26"/>
      <c r="F283" s="26"/>
      <c r="G283" s="31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1:24">
      <c r="A284" s="26"/>
      <c r="B284" s="26"/>
      <c r="C284" s="26"/>
      <c r="D284" s="26"/>
      <c r="E284" s="26"/>
      <c r="F284" s="26"/>
      <c r="G284" s="31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1:24">
      <c r="A285" s="26"/>
      <c r="B285" s="26"/>
      <c r="C285" s="26"/>
      <c r="D285" s="26"/>
      <c r="E285" s="26"/>
      <c r="F285" s="26"/>
      <c r="G285" s="31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1:24">
      <c r="A286" s="26"/>
      <c r="B286" s="26"/>
      <c r="C286" s="26"/>
      <c r="D286" s="26"/>
      <c r="E286" s="26"/>
      <c r="F286" s="26"/>
      <c r="G286" s="31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1:24">
      <c r="A287" s="26"/>
      <c r="B287" s="26"/>
      <c r="C287" s="26"/>
      <c r="D287" s="26"/>
      <c r="E287" s="26"/>
      <c r="F287" s="26"/>
      <c r="G287" s="31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1:24">
      <c r="A288" s="26"/>
      <c r="B288" s="26"/>
      <c r="C288" s="26"/>
      <c r="D288" s="26"/>
      <c r="E288" s="26"/>
      <c r="F288" s="26"/>
      <c r="G288" s="31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1:24">
      <c r="A289" s="26"/>
      <c r="B289" s="26"/>
      <c r="C289" s="26"/>
      <c r="D289" s="26"/>
      <c r="E289" s="26"/>
      <c r="F289" s="26"/>
      <c r="G289" s="31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>
      <c r="A290" s="26"/>
      <c r="B290" s="26"/>
      <c r="C290" s="26"/>
      <c r="D290" s="26"/>
      <c r="E290" s="26"/>
      <c r="F290" s="26"/>
      <c r="G290" s="31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>
      <c r="A291" s="26"/>
      <c r="B291" s="26"/>
      <c r="C291" s="26"/>
      <c r="D291" s="26"/>
      <c r="E291" s="26"/>
      <c r="F291" s="26"/>
      <c r="G291" s="31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>
      <c r="A292" s="26"/>
      <c r="B292" s="26"/>
      <c r="C292" s="26"/>
      <c r="D292" s="26"/>
      <c r="E292" s="26"/>
      <c r="F292" s="26"/>
      <c r="G292" s="31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1:24">
      <c r="A293" s="26"/>
      <c r="B293" s="26"/>
      <c r="C293" s="26"/>
      <c r="D293" s="26"/>
      <c r="E293" s="26"/>
      <c r="F293" s="26"/>
      <c r="G293" s="31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1:24">
      <c r="A294" s="26"/>
      <c r="B294" s="26"/>
      <c r="C294" s="26"/>
      <c r="D294" s="26"/>
      <c r="E294" s="26"/>
      <c r="F294" s="26"/>
      <c r="G294" s="31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1:24">
      <c r="A295" s="26"/>
      <c r="B295" s="26"/>
      <c r="C295" s="26"/>
      <c r="D295" s="26"/>
      <c r="E295" s="26"/>
      <c r="F295" s="26"/>
      <c r="G295" s="31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1:24">
      <c r="A296" s="26"/>
      <c r="B296" s="26"/>
      <c r="C296" s="26"/>
      <c r="D296" s="26"/>
      <c r="E296" s="26"/>
      <c r="F296" s="26"/>
      <c r="G296" s="31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1:24">
      <c r="A297" s="26"/>
      <c r="B297" s="26"/>
      <c r="C297" s="26"/>
      <c r="D297" s="26"/>
      <c r="E297" s="26"/>
      <c r="F297" s="26"/>
      <c r="G297" s="31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1:24">
      <c r="A298" s="26"/>
      <c r="B298" s="26"/>
      <c r="C298" s="26"/>
      <c r="D298" s="26"/>
      <c r="E298" s="26"/>
      <c r="F298" s="26"/>
      <c r="G298" s="31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1:24">
      <c r="A299" s="26"/>
      <c r="B299" s="26"/>
      <c r="C299" s="26"/>
      <c r="D299" s="26"/>
      <c r="E299" s="26"/>
      <c r="F299" s="26"/>
      <c r="G299" s="31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1:24">
      <c r="A300" s="26"/>
      <c r="B300" s="26"/>
      <c r="C300" s="26"/>
      <c r="D300" s="26"/>
      <c r="E300" s="26"/>
      <c r="F300" s="26"/>
      <c r="G300" s="31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1:24">
      <c r="A301" s="26"/>
      <c r="B301" s="26"/>
      <c r="C301" s="26"/>
      <c r="D301" s="26"/>
      <c r="E301" s="26"/>
      <c r="F301" s="26"/>
      <c r="G301" s="31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1:24">
      <c r="A302" s="26"/>
      <c r="B302" s="26"/>
      <c r="C302" s="26"/>
      <c r="D302" s="26"/>
      <c r="E302" s="26"/>
      <c r="F302" s="26"/>
      <c r="G302" s="31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1:24">
      <c r="A303" s="26"/>
      <c r="B303" s="26"/>
      <c r="C303" s="26"/>
      <c r="D303" s="26"/>
      <c r="E303" s="26"/>
      <c r="F303" s="26"/>
      <c r="G303" s="31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1:24">
      <c r="A304" s="26"/>
      <c r="B304" s="26"/>
      <c r="C304" s="26"/>
      <c r="D304" s="26"/>
      <c r="E304" s="26"/>
      <c r="F304" s="26"/>
      <c r="G304" s="31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</row>
  </sheetData>
  <mergeCells count="171">
    <mergeCell ref="B160:C160"/>
    <mergeCell ref="B165:C165"/>
    <mergeCell ref="B161:C161"/>
    <mergeCell ref="B162:C162"/>
    <mergeCell ref="B163:C163"/>
    <mergeCell ref="B164:C164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77:C77"/>
    <mergeCell ref="B78:C78"/>
    <mergeCell ref="B79:C79"/>
    <mergeCell ref="B81:C81"/>
    <mergeCell ref="B82:C82"/>
    <mergeCell ref="B83:C83"/>
    <mergeCell ref="B84:C84"/>
    <mergeCell ref="B85:C85"/>
    <mergeCell ref="B86:C8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5:C35"/>
    <mergeCell ref="E35:F35"/>
    <mergeCell ref="H35:I35"/>
    <mergeCell ref="B36:C36"/>
    <mergeCell ref="E36:F36"/>
    <mergeCell ref="H36:I36"/>
    <mergeCell ref="B38:C38"/>
    <mergeCell ref="B39:C39"/>
    <mergeCell ref="B40:C40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D16:E16"/>
    <mergeCell ref="F16:H16"/>
    <mergeCell ref="B18:D18"/>
    <mergeCell ref="E18:G18"/>
    <mergeCell ref="H18:J18"/>
    <mergeCell ref="B30:C30"/>
    <mergeCell ref="E30:F30"/>
    <mergeCell ref="H30:I30"/>
    <mergeCell ref="B31:C31"/>
    <mergeCell ref="E31:F31"/>
    <mergeCell ref="H31:I31"/>
    <mergeCell ref="B11:D11"/>
    <mergeCell ref="F11:H11"/>
    <mergeCell ref="B12:D12"/>
    <mergeCell ref="E12:I12"/>
    <mergeCell ref="B13:I13"/>
    <mergeCell ref="B14:D14"/>
    <mergeCell ref="F14:H14"/>
    <mergeCell ref="B15:D15"/>
    <mergeCell ref="F15:H15"/>
    <mergeCell ref="B1:I1"/>
    <mergeCell ref="B3:C3"/>
    <mergeCell ref="D3:I3"/>
    <mergeCell ref="B4:C4"/>
    <mergeCell ref="D4:I4"/>
    <mergeCell ref="B5:C8"/>
    <mergeCell ref="D5:I8"/>
    <mergeCell ref="B9:I9"/>
    <mergeCell ref="B10:D10"/>
    <mergeCell ref="E10:I10"/>
  </mergeCells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4</vt:i4>
      </vt:variant>
    </vt:vector>
  </HeadingPairs>
  <TitlesOfParts>
    <vt:vector size="8" baseType="lpstr">
      <vt:lpstr>Scheda Generale</vt:lpstr>
      <vt:lpstr>Valle</vt:lpstr>
      <vt:lpstr>Centrale</vt:lpstr>
      <vt:lpstr>Monte</vt:lpstr>
      <vt:lpstr>Curve Granulometrica generale</vt:lpstr>
      <vt:lpstr>Curve Granulometrica (valle)</vt:lpstr>
      <vt:lpstr>Curve Granulometrica (centrale)</vt:lpstr>
      <vt:lpstr>Curve Granulometrica (monte)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Catella</dc:creator>
  <cp:lastModifiedBy>pico de paperis</cp:lastModifiedBy>
  <cp:lastPrinted>2001-02-12T09:47:34Z</cp:lastPrinted>
  <dcterms:created xsi:type="dcterms:W3CDTF">2001-02-09T08:27:19Z</dcterms:created>
  <dcterms:modified xsi:type="dcterms:W3CDTF">2013-10-16T08:29:15Z</dcterms:modified>
</cp:coreProperties>
</file>