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90" yWindow="4245" windowWidth="12000" windowHeight="5205" tabRatio="601"/>
  </bookViews>
  <sheets>
    <sheet name="Scheda Granulometrica" sheetId="13" r:id="rId1"/>
    <sheet name="Curve Granulometriche" sheetId="14" r:id="rId2"/>
  </sheets>
  <calcPr calcId="124519"/>
</workbook>
</file>

<file path=xl/calcChain.xml><?xml version="1.0" encoding="utf-8"?>
<calcChain xmlns="http://schemas.openxmlformats.org/spreadsheetml/2006/main">
  <c r="J122" i="13"/>
  <c r="G125"/>
  <c r="D239"/>
  <c r="C240"/>
  <c r="D240"/>
  <c r="G126"/>
  <c r="C241"/>
  <c r="G127"/>
  <c r="C242"/>
  <c r="D242" s="1"/>
  <c r="G128"/>
  <c r="C243"/>
  <c r="D243" s="1"/>
  <c r="G129"/>
  <c r="C244"/>
  <c r="D244" s="1"/>
  <c r="G130"/>
  <c r="C245"/>
  <c r="D245" s="1"/>
  <c r="G131"/>
  <c r="C246"/>
  <c r="D246" s="1"/>
  <c r="G132"/>
  <c r="C247"/>
  <c r="D247" s="1"/>
  <c r="G133"/>
  <c r="C248"/>
  <c r="D248" s="1"/>
  <c r="G134"/>
  <c r="C249"/>
  <c r="D249" s="1"/>
  <c r="G135"/>
  <c r="C250"/>
  <c r="D250" s="1"/>
  <c r="G136"/>
  <c r="C251"/>
  <c r="D251" s="1"/>
  <c r="G137"/>
  <c r="C252"/>
  <c r="D252" s="1"/>
  <c r="G138"/>
  <c r="C253"/>
  <c r="D253" s="1"/>
  <c r="G139"/>
  <c r="C254"/>
  <c r="D254" s="1"/>
  <c r="G140"/>
  <c r="C255"/>
  <c r="D255" s="1"/>
  <c r="G141"/>
  <c r="C256"/>
  <c r="D256" s="1"/>
  <c r="G142"/>
  <c r="C257"/>
  <c r="D257" s="1"/>
  <c r="G143"/>
  <c r="C258"/>
  <c r="D258" s="1"/>
  <c r="G144"/>
  <c r="C259"/>
  <c r="D259" s="1"/>
  <c r="G145"/>
  <c r="C260"/>
  <c r="D260" s="1"/>
  <c r="G146"/>
  <c r="C261"/>
  <c r="D261" s="1"/>
  <c r="G147"/>
  <c r="C262"/>
  <c r="D262" s="1"/>
  <c r="G148"/>
  <c r="C263"/>
  <c r="D263" s="1"/>
  <c r="G149"/>
  <c r="C264"/>
  <c r="D264" s="1"/>
  <c r="G150"/>
  <c r="C265"/>
  <c r="D265" s="1"/>
  <c r="G151"/>
  <c r="C266"/>
  <c r="D266" s="1"/>
  <c r="G152"/>
  <c r="C267"/>
  <c r="D267" s="1"/>
  <c r="G153"/>
  <c r="C268"/>
  <c r="D268" s="1"/>
  <c r="G154"/>
  <c r="C269"/>
  <c r="D269" s="1"/>
  <c r="G155"/>
  <c r="G82"/>
  <c r="D204"/>
  <c r="F204"/>
  <c r="C205"/>
  <c r="D205"/>
  <c r="G83"/>
  <c r="F205"/>
  <c r="C206"/>
  <c r="D206"/>
  <c r="G84"/>
  <c r="F206" s="1"/>
  <c r="C207"/>
  <c r="D207"/>
  <c r="G85"/>
  <c r="C208"/>
  <c r="D208"/>
  <c r="G86"/>
  <c r="F208" s="1"/>
  <c r="C209"/>
  <c r="D209"/>
  <c r="G87"/>
  <c r="C210"/>
  <c r="D210"/>
  <c r="G88"/>
  <c r="F210" s="1"/>
  <c r="C211"/>
  <c r="D211"/>
  <c r="G89"/>
  <c r="C212"/>
  <c r="D212"/>
  <c r="G90"/>
  <c r="F212" s="1"/>
  <c r="C213"/>
  <c r="D213"/>
  <c r="G91"/>
  <c r="C214"/>
  <c r="D214"/>
  <c r="G92"/>
  <c r="F214" s="1"/>
  <c r="C215"/>
  <c r="D215"/>
  <c r="G93"/>
  <c r="C216"/>
  <c r="D216"/>
  <c r="G94"/>
  <c r="F216" s="1"/>
  <c r="C217"/>
  <c r="D217"/>
  <c r="G95"/>
  <c r="C218"/>
  <c r="D218"/>
  <c r="G96"/>
  <c r="F218" s="1"/>
  <c r="C219"/>
  <c r="D219"/>
  <c r="G97"/>
  <c r="C220"/>
  <c r="D220"/>
  <c r="G98"/>
  <c r="F220" s="1"/>
  <c r="C221"/>
  <c r="D221"/>
  <c r="G99"/>
  <c r="C222"/>
  <c r="D222"/>
  <c r="G100"/>
  <c r="F222" s="1"/>
  <c r="C223"/>
  <c r="D223"/>
  <c r="G101"/>
  <c r="C224"/>
  <c r="D224"/>
  <c r="G102"/>
  <c r="F224" s="1"/>
  <c r="C225"/>
  <c r="D225"/>
  <c r="G103"/>
  <c r="C226"/>
  <c r="D226"/>
  <c r="G104"/>
  <c r="F226" s="1"/>
  <c r="C227"/>
  <c r="D227"/>
  <c r="G105"/>
  <c r="C228"/>
  <c r="D228"/>
  <c r="G106"/>
  <c r="F228" s="1"/>
  <c r="C229"/>
  <c r="D229"/>
  <c r="G107"/>
  <c r="C230"/>
  <c r="D230"/>
  <c r="G108"/>
  <c r="F230" s="1"/>
  <c r="C231"/>
  <c r="D231"/>
  <c r="G109"/>
  <c r="C232"/>
  <c r="D232"/>
  <c r="G110"/>
  <c r="F232" s="1"/>
  <c r="C233"/>
  <c r="D233"/>
  <c r="G111"/>
  <c r="C234"/>
  <c r="D234"/>
  <c r="G112"/>
  <c r="F234" s="1"/>
  <c r="H82"/>
  <c r="H125"/>
  <c r="D169"/>
  <c r="C170"/>
  <c r="D170"/>
  <c r="H83"/>
  <c r="H126"/>
  <c r="H40"/>
  <c r="G40" s="1"/>
  <c r="C171"/>
  <c r="D171"/>
  <c r="H84"/>
  <c r="H127"/>
  <c r="H85"/>
  <c r="H128"/>
  <c r="H42" s="1"/>
  <c r="G42" s="1"/>
  <c r="H86"/>
  <c r="H129"/>
  <c r="H87"/>
  <c r="H130"/>
  <c r="H88"/>
  <c r="H131"/>
  <c r="H89"/>
  <c r="H132"/>
  <c r="H46" s="1"/>
  <c r="G46" s="1"/>
  <c r="H90"/>
  <c r="H133"/>
  <c r="H91"/>
  <c r="H134"/>
  <c r="H92"/>
  <c r="H135"/>
  <c r="H93"/>
  <c r="H136"/>
  <c r="H50" s="1"/>
  <c r="G50" s="1"/>
  <c r="H137"/>
  <c r="H95"/>
  <c r="H138"/>
  <c r="H96"/>
  <c r="H139"/>
  <c r="H97"/>
  <c r="H140"/>
  <c r="H98"/>
  <c r="H141"/>
  <c r="H99"/>
  <c r="H142"/>
  <c r="H100"/>
  <c r="H143"/>
  <c r="H101"/>
  <c r="H144"/>
  <c r="H102"/>
  <c r="H145"/>
  <c r="H103"/>
  <c r="H146"/>
  <c r="H104"/>
  <c r="H147"/>
  <c r="H105"/>
  <c r="H148"/>
  <c r="H106"/>
  <c r="H149"/>
  <c r="H107"/>
  <c r="H150"/>
  <c r="H108"/>
  <c r="H151"/>
  <c r="H109"/>
  <c r="H152"/>
  <c r="H110"/>
  <c r="H153"/>
  <c r="H111"/>
  <c r="H154"/>
  <c r="H112"/>
  <c r="H155"/>
  <c r="G165"/>
  <c r="H165"/>
  <c r="I165" s="1"/>
  <c r="G164"/>
  <c r="H164" s="1"/>
  <c r="G163"/>
  <c r="H163" s="1"/>
  <c r="G162"/>
  <c r="H162" s="1"/>
  <c r="G161"/>
  <c r="H161" s="1"/>
  <c r="G160"/>
  <c r="H160" s="1"/>
  <c r="G159"/>
  <c r="H159" s="1"/>
  <c r="G158"/>
  <c r="H158" s="1"/>
  <c r="G157"/>
  <c r="H157" s="1"/>
  <c r="G156"/>
  <c r="H156" s="1"/>
  <c r="D128"/>
  <c r="D129"/>
  <c r="D130"/>
  <c r="D131"/>
  <c r="F130"/>
  <c r="F128"/>
  <c r="F127"/>
  <c r="F126"/>
  <c r="F125"/>
  <c r="G122"/>
  <c r="H122" s="1"/>
  <c r="I122" s="1"/>
  <c r="G121"/>
  <c r="H121" s="1"/>
  <c r="G120"/>
  <c r="H120" s="1"/>
  <c r="G119"/>
  <c r="H119" s="1"/>
  <c r="G118"/>
  <c r="H118" s="1"/>
  <c r="G117"/>
  <c r="H117" s="1"/>
  <c r="G116"/>
  <c r="H116" s="1"/>
  <c r="G115"/>
  <c r="H115" s="1"/>
  <c r="G114"/>
  <c r="H114" s="1"/>
  <c r="G113"/>
  <c r="H113" s="1"/>
  <c r="D85"/>
  <c r="D86"/>
  <c r="F86"/>
  <c r="F85"/>
  <c r="F84"/>
  <c r="F83"/>
  <c r="F82"/>
  <c r="D42"/>
  <c r="D43"/>
  <c r="D44"/>
  <c r="D45"/>
  <c r="F44"/>
  <c r="F43"/>
  <c r="F42"/>
  <c r="F41"/>
  <c r="F40"/>
  <c r="F39"/>
  <c r="J34"/>
  <c r="G34"/>
  <c r="J33"/>
  <c r="F239"/>
  <c r="D46"/>
  <c r="F45"/>
  <c r="D132"/>
  <c r="F131"/>
  <c r="D87"/>
  <c r="F129"/>
  <c r="F240"/>
  <c r="C172"/>
  <c r="D241"/>
  <c r="D172"/>
  <c r="C173"/>
  <c r="D133"/>
  <c r="F132"/>
  <c r="D47"/>
  <c r="F46"/>
  <c r="F241"/>
  <c r="F270"/>
  <c r="H241"/>
  <c r="D88"/>
  <c r="F87"/>
  <c r="F88"/>
  <c r="D89"/>
  <c r="D48"/>
  <c r="F47"/>
  <c r="D134"/>
  <c r="F133"/>
  <c r="I241"/>
  <c r="G241"/>
  <c r="E270"/>
  <c r="G239"/>
  <c r="I29"/>
  <c r="J29" s="1"/>
  <c r="H240"/>
  <c r="H239"/>
  <c r="I240"/>
  <c r="G240"/>
  <c r="I239"/>
  <c r="C174"/>
  <c r="D174"/>
  <c r="D173"/>
  <c r="D135"/>
  <c r="F134"/>
  <c r="F48"/>
  <c r="D49"/>
  <c r="C175"/>
  <c r="D175"/>
  <c r="D90"/>
  <c r="F89"/>
  <c r="G270"/>
  <c r="J30" s="1"/>
  <c r="H270"/>
  <c r="J31" s="1"/>
  <c r="F90"/>
  <c r="D91"/>
  <c r="D136"/>
  <c r="F135"/>
  <c r="C176"/>
  <c r="D176"/>
  <c r="D50"/>
  <c r="F49"/>
  <c r="D92"/>
  <c r="F91"/>
  <c r="D51"/>
  <c r="F50"/>
  <c r="C177"/>
  <c r="D177"/>
  <c r="D137"/>
  <c r="F136"/>
  <c r="D138"/>
  <c r="F137"/>
  <c r="D52"/>
  <c r="F51"/>
  <c r="F92"/>
  <c r="D93"/>
  <c r="C178"/>
  <c r="D178"/>
  <c r="C179"/>
  <c r="D179" s="1"/>
  <c r="D53"/>
  <c r="F52"/>
  <c r="D139"/>
  <c r="F138"/>
  <c r="D94"/>
  <c r="F93"/>
  <c r="F94"/>
  <c r="D95"/>
  <c r="D140"/>
  <c r="F139"/>
  <c r="D54"/>
  <c r="F53"/>
  <c r="C180"/>
  <c r="D180"/>
  <c r="C181"/>
  <c r="D181"/>
  <c r="D55"/>
  <c r="F54"/>
  <c r="D141"/>
  <c r="F140"/>
  <c r="F95"/>
  <c r="D96"/>
  <c r="D142"/>
  <c r="F141"/>
  <c r="F55"/>
  <c r="D56"/>
  <c r="D97"/>
  <c r="F96"/>
  <c r="C182"/>
  <c r="D182"/>
  <c r="C183"/>
  <c r="D183"/>
  <c r="D98"/>
  <c r="F97"/>
  <c r="D143"/>
  <c r="F142"/>
  <c r="D57"/>
  <c r="F56"/>
  <c r="D58"/>
  <c r="F57"/>
  <c r="D144"/>
  <c r="F143"/>
  <c r="D99"/>
  <c r="F98"/>
  <c r="C184"/>
  <c r="D184"/>
  <c r="C185"/>
  <c r="D185"/>
  <c r="F99"/>
  <c r="D100"/>
  <c r="D145"/>
  <c r="F144"/>
  <c r="D59"/>
  <c r="F58"/>
  <c r="F59"/>
  <c r="D60"/>
  <c r="D146"/>
  <c r="F145"/>
  <c r="D101"/>
  <c r="F100"/>
  <c r="C186"/>
  <c r="D186"/>
  <c r="C187"/>
  <c r="D187"/>
  <c r="D102"/>
  <c r="F101"/>
  <c r="D147"/>
  <c r="F146"/>
  <c r="D61"/>
  <c r="F60"/>
  <c r="F61"/>
  <c r="D62"/>
  <c r="D148"/>
  <c r="F147"/>
  <c r="D103"/>
  <c r="F102"/>
  <c r="C188"/>
  <c r="D188"/>
  <c r="C189"/>
  <c r="D189" s="1"/>
  <c r="F103"/>
  <c r="D104"/>
  <c r="D149"/>
  <c r="F148"/>
  <c r="D63"/>
  <c r="F62"/>
  <c r="F63"/>
  <c r="D64"/>
  <c r="D150"/>
  <c r="F149"/>
  <c r="D105"/>
  <c r="F104"/>
  <c r="C190"/>
  <c r="D190"/>
  <c r="C191"/>
  <c r="D191" s="1"/>
  <c r="D106"/>
  <c r="F105"/>
  <c r="F150"/>
  <c r="D151"/>
  <c r="D65"/>
  <c r="F64"/>
  <c r="F65"/>
  <c r="D66"/>
  <c r="D107"/>
  <c r="F106"/>
  <c r="D152"/>
  <c r="F151"/>
  <c r="C192"/>
  <c r="D192"/>
  <c r="C193"/>
  <c r="D193"/>
  <c r="D153"/>
  <c r="F152"/>
  <c r="F107"/>
  <c r="D108"/>
  <c r="D67"/>
  <c r="F66"/>
  <c r="F67"/>
  <c r="D68"/>
  <c r="D154"/>
  <c r="F153"/>
  <c r="D109"/>
  <c r="F108"/>
  <c r="C194"/>
  <c r="D194"/>
  <c r="C195"/>
  <c r="D195" s="1"/>
  <c r="D110"/>
  <c r="F109"/>
  <c r="F154"/>
  <c r="D155"/>
  <c r="D69"/>
  <c r="F68"/>
  <c r="F69"/>
  <c r="D70"/>
  <c r="D111"/>
  <c r="F110"/>
  <c r="D156"/>
  <c r="F155"/>
  <c r="C196"/>
  <c r="D196"/>
  <c r="C197"/>
  <c r="D197"/>
  <c r="D157"/>
  <c r="F156"/>
  <c r="F111"/>
  <c r="D112"/>
  <c r="D71"/>
  <c r="F70"/>
  <c r="D72"/>
  <c r="F71"/>
  <c r="D158"/>
  <c r="F157"/>
  <c r="D113"/>
  <c r="F112"/>
  <c r="C198"/>
  <c r="D198"/>
  <c r="C199"/>
  <c r="D199" s="1"/>
  <c r="D114"/>
  <c r="F113"/>
  <c r="F158"/>
  <c r="D159"/>
  <c r="D73"/>
  <c r="F72"/>
  <c r="D74"/>
  <c r="F73"/>
  <c r="D115"/>
  <c r="F114"/>
  <c r="D160"/>
  <c r="F159"/>
  <c r="D161"/>
  <c r="F160"/>
  <c r="F115"/>
  <c r="D116"/>
  <c r="D75"/>
  <c r="F74"/>
  <c r="D76"/>
  <c r="F75"/>
  <c r="D162"/>
  <c r="F161"/>
  <c r="D117"/>
  <c r="F116"/>
  <c r="D118"/>
  <c r="F117"/>
  <c r="F162"/>
  <c r="D163"/>
  <c r="D77"/>
  <c r="F76"/>
  <c r="D78"/>
  <c r="F77"/>
  <c r="D119"/>
  <c r="F118"/>
  <c r="D164"/>
  <c r="F163"/>
  <c r="D165"/>
  <c r="F165"/>
  <c r="F164"/>
  <c r="F119"/>
  <c r="D120"/>
  <c r="D79"/>
  <c r="F79"/>
  <c r="F78"/>
  <c r="D121"/>
  <c r="F120"/>
  <c r="D122"/>
  <c r="F122"/>
  <c r="F121"/>
  <c r="H69" l="1"/>
  <c r="G69" s="1"/>
  <c r="H68"/>
  <c r="H67"/>
  <c r="G67" s="1"/>
  <c r="F197" s="1"/>
  <c r="H63"/>
  <c r="G63" s="1"/>
  <c r="F193" s="1"/>
  <c r="H61"/>
  <c r="G61" s="1"/>
  <c r="F191" s="1"/>
  <c r="H59"/>
  <c r="G59" s="1"/>
  <c r="H57"/>
  <c r="G57" s="1"/>
  <c r="H55"/>
  <c r="G55" s="1"/>
  <c r="F199"/>
  <c r="F189"/>
  <c r="H66"/>
  <c r="G66" s="1"/>
  <c r="F196" s="1"/>
  <c r="H60"/>
  <c r="G60" s="1"/>
  <c r="F190" s="1"/>
  <c r="H54"/>
  <c r="G54" s="1"/>
  <c r="H94"/>
  <c r="G33" s="1"/>
  <c r="H65"/>
  <c r="G65" s="1"/>
  <c r="F195" s="1"/>
  <c r="H64"/>
  <c r="G64" s="1"/>
  <c r="F194" s="1"/>
  <c r="H62"/>
  <c r="G62" s="1"/>
  <c r="F192" s="1"/>
  <c r="H58"/>
  <c r="H56"/>
  <c r="G56" s="1"/>
  <c r="H53"/>
  <c r="G53" s="1"/>
  <c r="H41"/>
  <c r="G41" s="1"/>
  <c r="H39"/>
  <c r="F269"/>
  <c r="I269"/>
  <c r="G269"/>
  <c r="H269"/>
  <c r="F268"/>
  <c r="H268"/>
  <c r="I268"/>
  <c r="G268"/>
  <c r="F267"/>
  <c r="G267"/>
  <c r="I267"/>
  <c r="H267"/>
  <c r="F266"/>
  <c r="I266"/>
  <c r="H266"/>
  <c r="G266"/>
  <c r="F265"/>
  <c r="I265"/>
  <c r="G265"/>
  <c r="H265"/>
  <c r="F264"/>
  <c r="H264"/>
  <c r="I264"/>
  <c r="G264"/>
  <c r="F263"/>
  <c r="G263"/>
  <c r="I263"/>
  <c r="H263"/>
  <c r="F262"/>
  <c r="I262"/>
  <c r="H262"/>
  <c r="G262"/>
  <c r="F261"/>
  <c r="I261"/>
  <c r="G261"/>
  <c r="H261"/>
  <c r="F260"/>
  <c r="H260"/>
  <c r="I260"/>
  <c r="G260"/>
  <c r="F259"/>
  <c r="G259"/>
  <c r="I259"/>
  <c r="H259"/>
  <c r="F258"/>
  <c r="I258"/>
  <c r="H258"/>
  <c r="G258"/>
  <c r="F257"/>
  <c r="I257"/>
  <c r="G257"/>
  <c r="H257"/>
  <c r="F256"/>
  <c r="H256"/>
  <c r="I256"/>
  <c r="G256"/>
  <c r="F255"/>
  <c r="G255"/>
  <c r="I255"/>
  <c r="H255"/>
  <c r="F254"/>
  <c r="I254"/>
  <c r="H254"/>
  <c r="G254"/>
  <c r="F253"/>
  <c r="I253"/>
  <c r="G253"/>
  <c r="H253"/>
  <c r="F252"/>
  <c r="H252"/>
  <c r="I252"/>
  <c r="G252"/>
  <c r="F251"/>
  <c r="G251"/>
  <c r="I251"/>
  <c r="H251"/>
  <c r="F250"/>
  <c r="I250"/>
  <c r="H250"/>
  <c r="G250"/>
  <c r="F249"/>
  <c r="I249"/>
  <c r="G249"/>
  <c r="H249"/>
  <c r="F248"/>
  <c r="H248"/>
  <c r="I248"/>
  <c r="G248"/>
  <c r="F247"/>
  <c r="G247"/>
  <c r="I247"/>
  <c r="H247"/>
  <c r="F246"/>
  <c r="I246"/>
  <c r="H246"/>
  <c r="G246"/>
  <c r="F245"/>
  <c r="I245"/>
  <c r="G245"/>
  <c r="H245"/>
  <c r="F244"/>
  <c r="H244"/>
  <c r="I244"/>
  <c r="G244"/>
  <c r="F243"/>
  <c r="G243"/>
  <c r="I243"/>
  <c r="H243"/>
  <c r="F242"/>
  <c r="I242"/>
  <c r="H242"/>
  <c r="G242"/>
  <c r="I270"/>
  <c r="J32" s="1"/>
  <c r="H52"/>
  <c r="G52" s="1"/>
  <c r="F182" s="1"/>
  <c r="H51"/>
  <c r="G51" s="1"/>
  <c r="F181" s="1"/>
  <c r="J35"/>
  <c r="H49"/>
  <c r="G49" s="1"/>
  <c r="F179" s="1"/>
  <c r="H48"/>
  <c r="G48" s="1"/>
  <c r="F178" s="1"/>
  <c r="H47"/>
  <c r="G47" s="1"/>
  <c r="H45"/>
  <c r="G45" s="1"/>
  <c r="H44"/>
  <c r="G44" s="1"/>
  <c r="H43"/>
  <c r="G43" s="1"/>
  <c r="R122"/>
  <c r="I121"/>
  <c r="S122"/>
  <c r="O122"/>
  <c r="T122"/>
  <c r="N122"/>
  <c r="U122"/>
  <c r="Q122"/>
  <c r="M122"/>
  <c r="P122"/>
  <c r="G35"/>
  <c r="G36"/>
  <c r="H71"/>
  <c r="G71" s="1"/>
  <c r="H73"/>
  <c r="G73" s="1"/>
  <c r="H75"/>
  <c r="G75" s="1"/>
  <c r="H77"/>
  <c r="G77" s="1"/>
  <c r="H79"/>
  <c r="H70"/>
  <c r="G70" s="1"/>
  <c r="H72"/>
  <c r="G72" s="1"/>
  <c r="H74"/>
  <c r="G74" s="1"/>
  <c r="H78"/>
  <c r="F233"/>
  <c r="F231"/>
  <c r="F229"/>
  <c r="F227"/>
  <c r="F225"/>
  <c r="F223"/>
  <c r="F221"/>
  <c r="F219"/>
  <c r="F217"/>
  <c r="F215"/>
  <c r="F213"/>
  <c r="F211"/>
  <c r="F209"/>
  <c r="F207"/>
  <c r="R165"/>
  <c r="M165"/>
  <c r="P165"/>
  <c r="Q165"/>
  <c r="I164"/>
  <c r="U165"/>
  <c r="O165"/>
  <c r="T165"/>
  <c r="N165"/>
  <c r="S165"/>
  <c r="G68"/>
  <c r="D35"/>
  <c r="G58"/>
  <c r="D34"/>
  <c r="F187"/>
  <c r="F186"/>
  <c r="F185"/>
  <c r="F184"/>
  <c r="F183"/>
  <c r="F180"/>
  <c r="F177"/>
  <c r="F176"/>
  <c r="F175"/>
  <c r="F174"/>
  <c r="F173"/>
  <c r="F172"/>
  <c r="F171"/>
  <c r="F170"/>
  <c r="D33"/>
  <c r="G39"/>
  <c r="J36"/>
  <c r="H76"/>
  <c r="G78"/>
  <c r="F235" l="1"/>
  <c r="H205" s="1"/>
  <c r="I79"/>
  <c r="G79"/>
  <c r="U121"/>
  <c r="S121"/>
  <c r="Q121"/>
  <c r="O121"/>
  <c r="M121"/>
  <c r="T121"/>
  <c r="R121"/>
  <c r="P121"/>
  <c r="N121"/>
  <c r="I120"/>
  <c r="F188"/>
  <c r="F198"/>
  <c r="T164"/>
  <c r="R164"/>
  <c r="P164"/>
  <c r="O164"/>
  <c r="M164"/>
  <c r="U164"/>
  <c r="S164"/>
  <c r="Q164"/>
  <c r="I163"/>
  <c r="N164"/>
  <c r="G76"/>
  <c r="D36"/>
  <c r="F169"/>
  <c r="F200" s="1"/>
  <c r="G188" s="1"/>
  <c r="I207" l="1"/>
  <c r="I223"/>
  <c r="I211"/>
  <c r="I215"/>
  <c r="I209"/>
  <c r="I221"/>
  <c r="I231"/>
  <c r="I225"/>
  <c r="I227"/>
  <c r="H227"/>
  <c r="I217"/>
  <c r="I233"/>
  <c r="I219"/>
  <c r="I213"/>
  <c r="H219"/>
  <c r="H228"/>
  <c r="I229"/>
  <c r="H223"/>
  <c r="H231"/>
  <c r="H212"/>
  <c r="E235"/>
  <c r="H220"/>
  <c r="G231"/>
  <c r="I222"/>
  <c r="H232"/>
  <c r="H224"/>
  <c r="H216"/>
  <c r="H208"/>
  <c r="G215"/>
  <c r="G206"/>
  <c r="H204"/>
  <c r="G223"/>
  <c r="G207"/>
  <c r="I206"/>
  <c r="G228"/>
  <c r="G227"/>
  <c r="G219"/>
  <c r="G211"/>
  <c r="I230"/>
  <c r="I214"/>
  <c r="H211"/>
  <c r="F29"/>
  <c r="G29" s="1"/>
  <c r="G218"/>
  <c r="I234"/>
  <c r="I226"/>
  <c r="I218"/>
  <c r="I210"/>
  <c r="H215"/>
  <c r="H207"/>
  <c r="G204"/>
  <c r="G232"/>
  <c r="G224"/>
  <c r="H221"/>
  <c r="G234"/>
  <c r="G230"/>
  <c r="G226"/>
  <c r="G222"/>
  <c r="G210"/>
  <c r="H230"/>
  <c r="G220"/>
  <c r="G214"/>
  <c r="I205"/>
  <c r="H229"/>
  <c r="H206"/>
  <c r="G216"/>
  <c r="G212"/>
  <c r="G208"/>
  <c r="H217"/>
  <c r="H225"/>
  <c r="H233"/>
  <c r="H222"/>
  <c r="G217"/>
  <c r="H234"/>
  <c r="H226"/>
  <c r="H214"/>
  <c r="G229"/>
  <c r="I232"/>
  <c r="H218"/>
  <c r="H210"/>
  <c r="G233"/>
  <c r="G225"/>
  <c r="G209"/>
  <c r="I220"/>
  <c r="I204"/>
  <c r="H169"/>
  <c r="I169"/>
  <c r="G169"/>
  <c r="G200" s="1"/>
  <c r="H200" s="1"/>
  <c r="D31" s="1"/>
  <c r="G221"/>
  <c r="G213"/>
  <c r="G205"/>
  <c r="I228"/>
  <c r="I212"/>
  <c r="H209"/>
  <c r="I224"/>
  <c r="I216"/>
  <c r="I208"/>
  <c r="H213"/>
  <c r="I119"/>
  <c r="R120"/>
  <c r="N120"/>
  <c r="S120"/>
  <c r="Q120"/>
  <c r="T120"/>
  <c r="P120"/>
  <c r="U120"/>
  <c r="O120"/>
  <c r="M120"/>
  <c r="U79"/>
  <c r="S79"/>
  <c r="Q79"/>
  <c r="O79"/>
  <c r="M79"/>
  <c r="T79"/>
  <c r="R79"/>
  <c r="P79"/>
  <c r="N79"/>
  <c r="I78"/>
  <c r="U163"/>
  <c r="R163"/>
  <c r="Q163"/>
  <c r="S163"/>
  <c r="M163"/>
  <c r="I162"/>
  <c r="T163"/>
  <c r="P163"/>
  <c r="N163"/>
  <c r="O163"/>
  <c r="H198"/>
  <c r="C29"/>
  <c r="D29" s="1"/>
  <c r="E200"/>
  <c r="I189"/>
  <c r="H189"/>
  <c r="H190"/>
  <c r="G190"/>
  <c r="I191"/>
  <c r="G191"/>
  <c r="G192"/>
  <c r="I192"/>
  <c r="I193"/>
  <c r="H194"/>
  <c r="G194"/>
  <c r="I195"/>
  <c r="H195"/>
  <c r="H196"/>
  <c r="G196"/>
  <c r="G197"/>
  <c r="I199"/>
  <c r="H199"/>
  <c r="G189"/>
  <c r="I190"/>
  <c r="H191"/>
  <c r="H192"/>
  <c r="H193"/>
  <c r="G193"/>
  <c r="I194"/>
  <c r="G195"/>
  <c r="I196"/>
  <c r="H197"/>
  <c r="I197"/>
  <c r="G199"/>
  <c r="H187"/>
  <c r="G187"/>
  <c r="H186"/>
  <c r="G186"/>
  <c r="I185"/>
  <c r="H185"/>
  <c r="H184"/>
  <c r="I184"/>
  <c r="H183"/>
  <c r="G183"/>
  <c r="H182"/>
  <c r="G182"/>
  <c r="G181"/>
  <c r="H181"/>
  <c r="H180"/>
  <c r="I180"/>
  <c r="H179"/>
  <c r="G179"/>
  <c r="H178"/>
  <c r="I178"/>
  <c r="I177"/>
  <c r="H177"/>
  <c r="H176"/>
  <c r="I176"/>
  <c r="G175"/>
  <c r="H175"/>
  <c r="H174"/>
  <c r="I174"/>
  <c r="G173"/>
  <c r="H173"/>
  <c r="I172"/>
  <c r="H172"/>
  <c r="I171"/>
  <c r="G171"/>
  <c r="G170"/>
  <c r="H170"/>
  <c r="I170"/>
  <c r="I187"/>
  <c r="I186"/>
  <c r="G185"/>
  <c r="G184"/>
  <c r="I183"/>
  <c r="I182"/>
  <c r="I181"/>
  <c r="G180"/>
  <c r="I179"/>
  <c r="G178"/>
  <c r="G177"/>
  <c r="G176"/>
  <c r="I175"/>
  <c r="G174"/>
  <c r="I173"/>
  <c r="G172"/>
  <c r="H171"/>
  <c r="I198"/>
  <c r="G198"/>
  <c r="H188"/>
  <c r="I188"/>
  <c r="G235" l="1"/>
  <c r="I235" s="1"/>
  <c r="G32" s="1"/>
  <c r="D30"/>
  <c r="I200"/>
  <c r="D32" s="1"/>
  <c r="U78"/>
  <c r="Q78"/>
  <c r="M78"/>
  <c r="T78"/>
  <c r="P78"/>
  <c r="S78"/>
  <c r="O78"/>
  <c r="I77"/>
  <c r="R78"/>
  <c r="N78"/>
  <c r="T119"/>
  <c r="R119"/>
  <c r="P119"/>
  <c r="N119"/>
  <c r="I118"/>
  <c r="U119"/>
  <c r="S119"/>
  <c r="Q119"/>
  <c r="O119"/>
  <c r="M119"/>
  <c r="U162"/>
  <c r="S162"/>
  <c r="Q162"/>
  <c r="I161"/>
  <c r="N162"/>
  <c r="T162"/>
  <c r="R162"/>
  <c r="P162"/>
  <c r="O162"/>
  <c r="M162"/>
  <c r="H235" l="1"/>
  <c r="G31" s="1"/>
  <c r="G30"/>
  <c r="U118"/>
  <c r="Q118"/>
  <c r="M118"/>
  <c r="N118"/>
  <c r="P118"/>
  <c r="I117"/>
  <c r="S118"/>
  <c r="O118"/>
  <c r="R118"/>
  <c r="T118"/>
  <c r="U77"/>
  <c r="N77"/>
  <c r="M77"/>
  <c r="T77"/>
  <c r="S77"/>
  <c r="I76"/>
  <c r="O77"/>
  <c r="R77"/>
  <c r="Q77"/>
  <c r="P77"/>
  <c r="I160"/>
  <c r="U161"/>
  <c r="Q161"/>
  <c r="O161"/>
  <c r="R161"/>
  <c r="T161"/>
  <c r="S161"/>
  <c r="P161"/>
  <c r="M161"/>
  <c r="N161"/>
  <c r="I75" l="1"/>
  <c r="R76"/>
  <c r="N76"/>
  <c r="O76"/>
  <c r="T76"/>
  <c r="P76"/>
  <c r="U76"/>
  <c r="Q76"/>
  <c r="M76"/>
  <c r="S76"/>
  <c r="T117"/>
  <c r="R117"/>
  <c r="P117"/>
  <c r="N117"/>
  <c r="I116"/>
  <c r="U117"/>
  <c r="S117"/>
  <c r="Q117"/>
  <c r="O117"/>
  <c r="M117"/>
  <c r="U160"/>
  <c r="S160"/>
  <c r="Q160"/>
  <c r="I159"/>
  <c r="N160"/>
  <c r="T160"/>
  <c r="R160"/>
  <c r="P160"/>
  <c r="O160"/>
  <c r="M160"/>
  <c r="T116" l="1"/>
  <c r="P116"/>
  <c r="U116"/>
  <c r="M116"/>
  <c r="O116"/>
  <c r="I115"/>
  <c r="R116"/>
  <c r="N116"/>
  <c r="Q116"/>
  <c r="S116"/>
  <c r="S75"/>
  <c r="U75"/>
  <c r="T75"/>
  <c r="M75"/>
  <c r="N75"/>
  <c r="I74"/>
  <c r="O75"/>
  <c r="Q75"/>
  <c r="P75"/>
  <c r="R75"/>
  <c r="I158"/>
  <c r="T159"/>
  <c r="P159"/>
  <c r="N159"/>
  <c r="O159"/>
  <c r="U159"/>
  <c r="R159"/>
  <c r="S159"/>
  <c r="Q159"/>
  <c r="M159"/>
  <c r="T74" l="1"/>
  <c r="P74"/>
  <c r="U74"/>
  <c r="Q74"/>
  <c r="M74"/>
  <c r="R74"/>
  <c r="S74"/>
  <c r="I73"/>
  <c r="N74"/>
  <c r="O74"/>
  <c r="T115"/>
  <c r="R115"/>
  <c r="P115"/>
  <c r="N115"/>
  <c r="I114"/>
  <c r="U115"/>
  <c r="S115"/>
  <c r="Q115"/>
  <c r="O115"/>
  <c r="M115"/>
  <c r="U158"/>
  <c r="S158"/>
  <c r="Q158"/>
  <c r="I157"/>
  <c r="N158"/>
  <c r="T158"/>
  <c r="R158"/>
  <c r="P158"/>
  <c r="O158"/>
  <c r="M158"/>
  <c r="U114" l="1"/>
  <c r="Q114"/>
  <c r="M114"/>
  <c r="P114"/>
  <c r="N114"/>
  <c r="I113"/>
  <c r="S114"/>
  <c r="O114"/>
  <c r="T114"/>
  <c r="R114"/>
  <c r="R73"/>
  <c r="S73"/>
  <c r="U73"/>
  <c r="T73"/>
  <c r="M73"/>
  <c r="N73"/>
  <c r="P73"/>
  <c r="I72"/>
  <c r="O73"/>
  <c r="Q73"/>
  <c r="I156"/>
  <c r="U157"/>
  <c r="Q157"/>
  <c r="O157"/>
  <c r="P157"/>
  <c r="T157"/>
  <c r="S157"/>
  <c r="R157"/>
  <c r="M157"/>
  <c r="N157"/>
  <c r="T72" l="1"/>
  <c r="P72"/>
  <c r="U72"/>
  <c r="Q72"/>
  <c r="M72"/>
  <c r="S72"/>
  <c r="I71"/>
  <c r="R72"/>
  <c r="N72"/>
  <c r="O72"/>
  <c r="T113"/>
  <c r="R113"/>
  <c r="P113"/>
  <c r="N113"/>
  <c r="I112"/>
  <c r="U113"/>
  <c r="S113"/>
  <c r="Q113"/>
  <c r="O113"/>
  <c r="M113"/>
  <c r="U156"/>
  <c r="S156"/>
  <c r="Q156"/>
  <c r="I155"/>
  <c r="N156"/>
  <c r="T156"/>
  <c r="R156"/>
  <c r="P156"/>
  <c r="O156"/>
  <c r="M156"/>
  <c r="T112" l="1"/>
  <c r="P112"/>
  <c r="U112"/>
  <c r="O112"/>
  <c r="M112"/>
  <c r="I111"/>
  <c r="R112"/>
  <c r="N112"/>
  <c r="S112"/>
  <c r="Q112"/>
  <c r="U71"/>
  <c r="M71"/>
  <c r="T71"/>
  <c r="O71"/>
  <c r="N71"/>
  <c r="S71"/>
  <c r="I70"/>
  <c r="Q71"/>
  <c r="P71"/>
  <c r="R71"/>
  <c r="I154"/>
  <c r="T155"/>
  <c r="P155"/>
  <c r="N155"/>
  <c r="O155"/>
  <c r="U155"/>
  <c r="R155"/>
  <c r="Q155"/>
  <c r="S155"/>
  <c r="M155"/>
  <c r="S70" l="1"/>
  <c r="O70"/>
  <c r="T70"/>
  <c r="P70"/>
  <c r="I69"/>
  <c r="Q70"/>
  <c r="M70"/>
  <c r="N70"/>
  <c r="U70"/>
  <c r="R70"/>
  <c r="T111"/>
  <c r="R111"/>
  <c r="P111"/>
  <c r="N111"/>
  <c r="I110"/>
  <c r="U111"/>
  <c r="S111"/>
  <c r="Q111"/>
  <c r="O111"/>
  <c r="M111"/>
  <c r="U154"/>
  <c r="S154"/>
  <c r="Q154"/>
  <c r="I153"/>
  <c r="N154"/>
  <c r="T154"/>
  <c r="R154"/>
  <c r="P154"/>
  <c r="O154"/>
  <c r="M154"/>
  <c r="U110" l="1"/>
  <c r="Q110"/>
  <c r="M110"/>
  <c r="N110"/>
  <c r="P110"/>
  <c r="I109"/>
  <c r="S110"/>
  <c r="O110"/>
  <c r="R110"/>
  <c r="T110"/>
  <c r="T69"/>
  <c r="S69"/>
  <c r="U69"/>
  <c r="N69"/>
  <c r="M69"/>
  <c r="O69"/>
  <c r="Q69"/>
  <c r="I68"/>
  <c r="P69"/>
  <c r="R69"/>
  <c r="I152"/>
  <c r="U153"/>
  <c r="Q153"/>
  <c r="O153"/>
  <c r="R153"/>
  <c r="T153"/>
  <c r="S153"/>
  <c r="P153"/>
  <c r="M153"/>
  <c r="N153"/>
  <c r="I67" l="1"/>
  <c r="P68"/>
  <c r="T68"/>
  <c r="Q68"/>
  <c r="M68"/>
  <c r="S68"/>
  <c r="U68"/>
  <c r="R68"/>
  <c r="N68"/>
  <c r="O68"/>
  <c r="T109"/>
  <c r="R109"/>
  <c r="P109"/>
  <c r="N109"/>
  <c r="I108"/>
  <c r="U109"/>
  <c r="S109"/>
  <c r="Q109"/>
  <c r="O109"/>
  <c r="M109"/>
  <c r="U152"/>
  <c r="S152"/>
  <c r="Q152"/>
  <c r="I151"/>
  <c r="N152"/>
  <c r="T152"/>
  <c r="R152"/>
  <c r="P152"/>
  <c r="O152"/>
  <c r="M152"/>
  <c r="T108" l="1"/>
  <c r="P108"/>
  <c r="U108"/>
  <c r="M108"/>
  <c r="O108"/>
  <c r="I107"/>
  <c r="R108"/>
  <c r="N108"/>
  <c r="Q108"/>
  <c r="S108"/>
  <c r="S67"/>
  <c r="U67"/>
  <c r="T67"/>
  <c r="M67"/>
  <c r="N67"/>
  <c r="Q67"/>
  <c r="I66"/>
  <c r="O67"/>
  <c r="P67"/>
  <c r="R67"/>
  <c r="I150"/>
  <c r="T151"/>
  <c r="P151"/>
  <c r="N151"/>
  <c r="O151"/>
  <c r="U151"/>
  <c r="R151"/>
  <c r="S151"/>
  <c r="Q151"/>
  <c r="M151"/>
  <c r="S66" l="1"/>
  <c r="O66"/>
  <c r="T66"/>
  <c r="P66"/>
  <c r="I65"/>
  <c r="Q66"/>
  <c r="M66"/>
  <c r="N66"/>
  <c r="U66"/>
  <c r="R66"/>
  <c r="T107"/>
  <c r="R107"/>
  <c r="P107"/>
  <c r="N107"/>
  <c r="I106"/>
  <c r="U107"/>
  <c r="S107"/>
  <c r="Q107"/>
  <c r="O107"/>
  <c r="M107"/>
  <c r="U150"/>
  <c r="S150"/>
  <c r="Q150"/>
  <c r="I149"/>
  <c r="N150"/>
  <c r="T150"/>
  <c r="R150"/>
  <c r="P150"/>
  <c r="O150"/>
  <c r="M150"/>
  <c r="U106" l="1"/>
  <c r="Q106"/>
  <c r="M106"/>
  <c r="P106"/>
  <c r="N106"/>
  <c r="I105"/>
  <c r="S106"/>
  <c r="O106"/>
  <c r="T106"/>
  <c r="R106"/>
  <c r="R65"/>
  <c r="S65"/>
  <c r="U65"/>
  <c r="T65"/>
  <c r="M65"/>
  <c r="I64"/>
  <c r="O65"/>
  <c r="Q65"/>
  <c r="N65"/>
  <c r="P65"/>
  <c r="I148"/>
  <c r="T149"/>
  <c r="Q149"/>
  <c r="O149"/>
  <c r="P149"/>
  <c r="U149"/>
  <c r="S149"/>
  <c r="R149"/>
  <c r="M149"/>
  <c r="N149"/>
  <c r="I63" l="1"/>
  <c r="P64"/>
  <c r="T64"/>
  <c r="Q64"/>
  <c r="M64"/>
  <c r="R64"/>
  <c r="S64"/>
  <c r="U64"/>
  <c r="N64"/>
  <c r="O64"/>
  <c r="T105"/>
  <c r="R105"/>
  <c r="P105"/>
  <c r="N105"/>
  <c r="I104"/>
  <c r="U105"/>
  <c r="S105"/>
  <c r="Q105"/>
  <c r="O105"/>
  <c r="M105"/>
  <c r="S148"/>
  <c r="Q148"/>
  <c r="I147"/>
  <c r="O148"/>
  <c r="M148"/>
  <c r="T148"/>
  <c r="R148"/>
  <c r="P148"/>
  <c r="U148"/>
  <c r="N148"/>
  <c r="I103" l="1"/>
  <c r="R104"/>
  <c r="N104"/>
  <c r="S104"/>
  <c r="Q104"/>
  <c r="T104"/>
  <c r="P104"/>
  <c r="U104"/>
  <c r="O104"/>
  <c r="M104"/>
  <c r="T63"/>
  <c r="O63"/>
  <c r="N63"/>
  <c r="Q63"/>
  <c r="P63"/>
  <c r="I62"/>
  <c r="R63"/>
  <c r="M63"/>
  <c r="S63"/>
  <c r="U63"/>
  <c r="U147"/>
  <c r="R147"/>
  <c r="Q147"/>
  <c r="S147"/>
  <c r="M147"/>
  <c r="I146"/>
  <c r="T147"/>
  <c r="P147"/>
  <c r="N147"/>
  <c r="O147"/>
  <c r="U103" l="1"/>
  <c r="S103"/>
  <c r="Q103"/>
  <c r="O103"/>
  <c r="M103"/>
  <c r="T103"/>
  <c r="R103"/>
  <c r="P103"/>
  <c r="N103"/>
  <c r="I102"/>
  <c r="R62"/>
  <c r="N62"/>
  <c r="U62"/>
  <c r="Q62"/>
  <c r="M62"/>
  <c r="T62"/>
  <c r="P62"/>
  <c r="I61"/>
  <c r="S62"/>
  <c r="O62"/>
  <c r="S146"/>
  <c r="Q146"/>
  <c r="I145"/>
  <c r="O146"/>
  <c r="M146"/>
  <c r="T146"/>
  <c r="R146"/>
  <c r="P146"/>
  <c r="U146"/>
  <c r="N146"/>
  <c r="R61" l="1"/>
  <c r="Q61"/>
  <c r="I60"/>
  <c r="P61"/>
  <c r="O61"/>
  <c r="T61"/>
  <c r="U61"/>
  <c r="N61"/>
  <c r="M61"/>
  <c r="S61"/>
  <c r="I101"/>
  <c r="S102"/>
  <c r="O102"/>
  <c r="R102"/>
  <c r="T102"/>
  <c r="U102"/>
  <c r="Q102"/>
  <c r="M102"/>
  <c r="N102"/>
  <c r="P102"/>
  <c r="U145"/>
  <c r="S145"/>
  <c r="P145"/>
  <c r="M145"/>
  <c r="N145"/>
  <c r="I144"/>
  <c r="T145"/>
  <c r="Q145"/>
  <c r="O145"/>
  <c r="R145"/>
  <c r="U101" l="1"/>
  <c r="S101"/>
  <c r="Q101"/>
  <c r="O101"/>
  <c r="M101"/>
  <c r="T101"/>
  <c r="R101"/>
  <c r="P101"/>
  <c r="N101"/>
  <c r="I100"/>
  <c r="S60"/>
  <c r="O60"/>
  <c r="U60"/>
  <c r="R60"/>
  <c r="N60"/>
  <c r="Q60"/>
  <c r="M60"/>
  <c r="P60"/>
  <c r="T60"/>
  <c r="I59"/>
  <c r="S144"/>
  <c r="Q144"/>
  <c r="U144"/>
  <c r="O144"/>
  <c r="M144"/>
  <c r="T144"/>
  <c r="R144"/>
  <c r="P144"/>
  <c r="I143"/>
  <c r="N144"/>
  <c r="S59" l="1"/>
  <c r="R59"/>
  <c r="I58"/>
  <c r="Q59"/>
  <c r="P59"/>
  <c r="U59"/>
  <c r="O59"/>
  <c r="T59"/>
  <c r="N59"/>
  <c r="M59"/>
  <c r="I99"/>
  <c r="R100"/>
  <c r="N100"/>
  <c r="Q100"/>
  <c r="S100"/>
  <c r="T100"/>
  <c r="P100"/>
  <c r="U100"/>
  <c r="M100"/>
  <c r="O100"/>
  <c r="U143"/>
  <c r="T143"/>
  <c r="P143"/>
  <c r="Q143"/>
  <c r="M143"/>
  <c r="I142"/>
  <c r="S143"/>
  <c r="R143"/>
  <c r="N143"/>
  <c r="O143"/>
  <c r="U99" l="1"/>
  <c r="S99"/>
  <c r="Q99"/>
  <c r="O99"/>
  <c r="M99"/>
  <c r="T99"/>
  <c r="R99"/>
  <c r="P99"/>
  <c r="N99"/>
  <c r="I98"/>
  <c r="R58"/>
  <c r="N58"/>
  <c r="T58"/>
  <c r="Q58"/>
  <c r="M58"/>
  <c r="U58"/>
  <c r="I57"/>
  <c r="O58"/>
  <c r="P58"/>
  <c r="S58"/>
  <c r="S142"/>
  <c r="Q142"/>
  <c r="I141"/>
  <c r="O142"/>
  <c r="M142"/>
  <c r="T142"/>
  <c r="R142"/>
  <c r="P142"/>
  <c r="U142"/>
  <c r="N142"/>
  <c r="P57" l="1"/>
  <c r="Q57"/>
  <c r="I56"/>
  <c r="N57"/>
  <c r="O57"/>
  <c r="R57"/>
  <c r="U57"/>
  <c r="T57"/>
  <c r="M57"/>
  <c r="S57"/>
  <c r="I97"/>
  <c r="S98"/>
  <c r="O98"/>
  <c r="T98"/>
  <c r="R98"/>
  <c r="U98"/>
  <c r="Q98"/>
  <c r="M98"/>
  <c r="P98"/>
  <c r="N98"/>
  <c r="U141"/>
  <c r="S141"/>
  <c r="R141"/>
  <c r="M141"/>
  <c r="N141"/>
  <c r="I140"/>
  <c r="T141"/>
  <c r="Q141"/>
  <c r="O141"/>
  <c r="P141"/>
  <c r="U97" l="1"/>
  <c r="S97"/>
  <c r="Q97"/>
  <c r="O97"/>
  <c r="M97"/>
  <c r="T97"/>
  <c r="R97"/>
  <c r="P97"/>
  <c r="N97"/>
  <c r="I96"/>
  <c r="R56"/>
  <c r="N56"/>
  <c r="T56"/>
  <c r="Q56"/>
  <c r="M56"/>
  <c r="S56"/>
  <c r="I55"/>
  <c r="P56"/>
  <c r="U56"/>
  <c r="O56"/>
  <c r="S140"/>
  <c r="Q140"/>
  <c r="U140"/>
  <c r="O140"/>
  <c r="M140"/>
  <c r="T140"/>
  <c r="R140"/>
  <c r="P140"/>
  <c r="I139"/>
  <c r="N140"/>
  <c r="S55" l="1"/>
  <c r="R55"/>
  <c r="I54"/>
  <c r="Q55"/>
  <c r="P55"/>
  <c r="M55"/>
  <c r="U55"/>
  <c r="O55"/>
  <c r="N55"/>
  <c r="T55"/>
  <c r="I95"/>
  <c r="R96"/>
  <c r="N96"/>
  <c r="S96"/>
  <c r="Q96"/>
  <c r="T96"/>
  <c r="P96"/>
  <c r="U96"/>
  <c r="O96"/>
  <c r="M96"/>
  <c r="U139"/>
  <c r="T139"/>
  <c r="P139"/>
  <c r="N139"/>
  <c r="M139"/>
  <c r="I138"/>
  <c r="S139"/>
  <c r="R139"/>
  <c r="Q139"/>
  <c r="O139"/>
  <c r="U95" l="1"/>
  <c r="S95"/>
  <c r="Q95"/>
  <c r="O95"/>
  <c r="M95"/>
  <c r="T95"/>
  <c r="R95"/>
  <c r="P95"/>
  <c r="N95"/>
  <c r="I94"/>
  <c r="R54"/>
  <c r="N54"/>
  <c r="T54"/>
  <c r="Q54"/>
  <c r="M54"/>
  <c r="P54"/>
  <c r="S54"/>
  <c r="O54"/>
  <c r="U54"/>
  <c r="I53"/>
  <c r="S138"/>
  <c r="Q138"/>
  <c r="O138"/>
  <c r="U138"/>
  <c r="M138"/>
  <c r="T138"/>
  <c r="R138"/>
  <c r="P138"/>
  <c r="I137"/>
  <c r="N138"/>
  <c r="R53" l="1"/>
  <c r="Q53"/>
  <c r="I52"/>
  <c r="P53"/>
  <c r="O53"/>
  <c r="U53"/>
  <c r="N53"/>
  <c r="T53"/>
  <c r="M53"/>
  <c r="S53"/>
  <c r="U94"/>
  <c r="Q94"/>
  <c r="M94"/>
  <c r="N94"/>
  <c r="P94"/>
  <c r="I93"/>
  <c r="S94"/>
  <c r="O94"/>
  <c r="R94"/>
  <c r="T94"/>
  <c r="U137"/>
  <c r="S137"/>
  <c r="O137"/>
  <c r="M137"/>
  <c r="N137"/>
  <c r="I136"/>
  <c r="T137"/>
  <c r="Q137"/>
  <c r="P137"/>
  <c r="R137"/>
  <c r="R52" l="1"/>
  <c r="N52"/>
  <c r="T52"/>
  <c r="Q52"/>
  <c r="M52"/>
  <c r="S52"/>
  <c r="I51"/>
  <c r="P52"/>
  <c r="U52"/>
  <c r="O52"/>
  <c r="S93"/>
  <c r="Q93"/>
  <c r="O93"/>
  <c r="M93"/>
  <c r="I92"/>
  <c r="T93"/>
  <c r="R93"/>
  <c r="P93"/>
  <c r="N93"/>
  <c r="U93"/>
  <c r="S136"/>
  <c r="Q136"/>
  <c r="O136"/>
  <c r="I135"/>
  <c r="M136"/>
  <c r="T136"/>
  <c r="R136"/>
  <c r="P136"/>
  <c r="U136"/>
  <c r="N136"/>
  <c r="U92" l="1"/>
  <c r="R92"/>
  <c r="N92"/>
  <c r="M92"/>
  <c r="O92"/>
  <c r="I91"/>
  <c r="T92"/>
  <c r="P92"/>
  <c r="Q92"/>
  <c r="S92"/>
  <c r="S51"/>
  <c r="R51"/>
  <c r="I50"/>
  <c r="Q51"/>
  <c r="P51"/>
  <c r="U51"/>
  <c r="O51"/>
  <c r="N51"/>
  <c r="T51"/>
  <c r="M51"/>
  <c r="U135"/>
  <c r="T135"/>
  <c r="P135"/>
  <c r="N135"/>
  <c r="M135"/>
  <c r="I134"/>
  <c r="S135"/>
  <c r="R135"/>
  <c r="O135"/>
  <c r="Q135"/>
  <c r="R50" l="1"/>
  <c r="N50"/>
  <c r="T50"/>
  <c r="Q50"/>
  <c r="M50"/>
  <c r="S50"/>
  <c r="U50"/>
  <c r="P50"/>
  <c r="I49"/>
  <c r="O50"/>
  <c r="S91"/>
  <c r="Q91"/>
  <c r="O91"/>
  <c r="M91"/>
  <c r="U91"/>
  <c r="T91"/>
  <c r="R91"/>
  <c r="P91"/>
  <c r="N91"/>
  <c r="I90"/>
  <c r="S134"/>
  <c r="Q134"/>
  <c r="O134"/>
  <c r="U134"/>
  <c r="M134"/>
  <c r="T134"/>
  <c r="R134"/>
  <c r="P134"/>
  <c r="I133"/>
  <c r="N134"/>
  <c r="P49" l="1"/>
  <c r="Q49"/>
  <c r="I48"/>
  <c r="N49"/>
  <c r="O49"/>
  <c r="S49"/>
  <c r="U49"/>
  <c r="T49"/>
  <c r="M49"/>
  <c r="R49"/>
  <c r="U90"/>
  <c r="Q90"/>
  <c r="M90"/>
  <c r="P90"/>
  <c r="N90"/>
  <c r="I89"/>
  <c r="S90"/>
  <c r="O90"/>
  <c r="T90"/>
  <c r="R90"/>
  <c r="U133"/>
  <c r="S133"/>
  <c r="O133"/>
  <c r="M133"/>
  <c r="N133"/>
  <c r="I132"/>
  <c r="T133"/>
  <c r="Q133"/>
  <c r="R133"/>
  <c r="P133"/>
  <c r="R48" l="1"/>
  <c r="N48"/>
  <c r="T48"/>
  <c r="Q48"/>
  <c r="M48"/>
  <c r="P48"/>
  <c r="S48"/>
  <c r="O48"/>
  <c r="I47"/>
  <c r="U48"/>
  <c r="T89"/>
  <c r="R89"/>
  <c r="P89"/>
  <c r="N89"/>
  <c r="Q89"/>
  <c r="M89"/>
  <c r="I88"/>
  <c r="S89"/>
  <c r="O89"/>
  <c r="U89"/>
  <c r="T132"/>
  <c r="R132"/>
  <c r="P132"/>
  <c r="U132"/>
  <c r="N132"/>
  <c r="S132"/>
  <c r="Q132"/>
  <c r="O132"/>
  <c r="I131"/>
  <c r="M132"/>
  <c r="I87" l="1"/>
  <c r="T88"/>
  <c r="P88"/>
  <c r="S88"/>
  <c r="Q88"/>
  <c r="U88"/>
  <c r="R88"/>
  <c r="N88"/>
  <c r="O88"/>
  <c r="M88"/>
  <c r="S47"/>
  <c r="R47"/>
  <c r="I46"/>
  <c r="Q47"/>
  <c r="P47"/>
  <c r="M47"/>
  <c r="U47"/>
  <c r="O47"/>
  <c r="N47"/>
  <c r="T47"/>
  <c r="U131"/>
  <c r="T131"/>
  <c r="P131"/>
  <c r="N131"/>
  <c r="M131"/>
  <c r="I130"/>
  <c r="S131"/>
  <c r="R131"/>
  <c r="Q131"/>
  <c r="O131"/>
  <c r="R46" l="1"/>
  <c r="N46"/>
  <c r="T46"/>
  <c r="Q46"/>
  <c r="M46"/>
  <c r="P46"/>
  <c r="S46"/>
  <c r="U46"/>
  <c r="I45"/>
  <c r="O46"/>
  <c r="T87"/>
  <c r="R87"/>
  <c r="P87"/>
  <c r="N87"/>
  <c r="I86"/>
  <c r="S87"/>
  <c r="Q87"/>
  <c r="O87"/>
  <c r="M87"/>
  <c r="U87"/>
  <c r="T130"/>
  <c r="R130"/>
  <c r="P130"/>
  <c r="I129"/>
  <c r="N130"/>
  <c r="S130"/>
  <c r="Q130"/>
  <c r="O130"/>
  <c r="U130"/>
  <c r="M130"/>
  <c r="U86" l="1"/>
  <c r="Q86"/>
  <c r="M86"/>
  <c r="N86"/>
  <c r="P86"/>
  <c r="I85"/>
  <c r="S86"/>
  <c r="O86"/>
  <c r="R86"/>
  <c r="T86"/>
  <c r="R45"/>
  <c r="Q45"/>
  <c r="I44"/>
  <c r="P45"/>
  <c r="O45"/>
  <c r="U45"/>
  <c r="N45"/>
  <c r="M45"/>
  <c r="T45"/>
  <c r="S45"/>
  <c r="I128"/>
  <c r="T129"/>
  <c r="Q129"/>
  <c r="P129"/>
  <c r="R129"/>
  <c r="U129"/>
  <c r="S129"/>
  <c r="O129"/>
  <c r="M129"/>
  <c r="N129"/>
  <c r="R44" l="1"/>
  <c r="N44"/>
  <c r="T44"/>
  <c r="Q44"/>
  <c r="M44"/>
  <c r="O44"/>
  <c r="I43"/>
  <c r="P44"/>
  <c r="U44"/>
  <c r="S44"/>
  <c r="S85"/>
  <c r="Q85"/>
  <c r="O85"/>
  <c r="M85"/>
  <c r="I84"/>
  <c r="T85"/>
  <c r="R85"/>
  <c r="P85"/>
  <c r="N85"/>
  <c r="U85"/>
  <c r="T128"/>
  <c r="R128"/>
  <c r="P128"/>
  <c r="U128"/>
  <c r="N128"/>
  <c r="Q128"/>
  <c r="I127"/>
  <c r="S128"/>
  <c r="O128"/>
  <c r="M128"/>
  <c r="U84" l="1"/>
  <c r="R84"/>
  <c r="N84"/>
  <c r="M84"/>
  <c r="O84"/>
  <c r="I83"/>
  <c r="T84"/>
  <c r="P84"/>
  <c r="Q84"/>
  <c r="S84"/>
  <c r="T43"/>
  <c r="M43"/>
  <c r="U43"/>
  <c r="O43"/>
  <c r="N43"/>
  <c r="I42"/>
  <c r="P43"/>
  <c r="R43"/>
  <c r="Q43"/>
  <c r="S43"/>
  <c r="I126"/>
  <c r="U127"/>
  <c r="T127"/>
  <c r="P127"/>
  <c r="N127"/>
  <c r="M127"/>
  <c r="R127"/>
  <c r="Q127"/>
  <c r="S127"/>
  <c r="O127"/>
  <c r="U42" l="1"/>
  <c r="O42"/>
  <c r="S42"/>
  <c r="P42"/>
  <c r="N42"/>
  <c r="T42"/>
  <c r="Q42"/>
  <c r="M42"/>
  <c r="R42"/>
  <c r="I41"/>
  <c r="S83"/>
  <c r="Q83"/>
  <c r="O83"/>
  <c r="M83"/>
  <c r="U83"/>
  <c r="T83"/>
  <c r="R83"/>
  <c r="P83"/>
  <c r="N83"/>
  <c r="I82"/>
  <c r="S126"/>
  <c r="Q126"/>
  <c r="O126"/>
  <c r="N126"/>
  <c r="I125"/>
  <c r="R126"/>
  <c r="U126"/>
  <c r="T126"/>
  <c r="P126"/>
  <c r="M126"/>
  <c r="U82" l="1"/>
  <c r="U123" s="1"/>
  <c r="F20" s="1"/>
  <c r="G20" s="1"/>
  <c r="S82"/>
  <c r="S123" s="1"/>
  <c r="F22" s="1"/>
  <c r="G22" s="1"/>
  <c r="Q82"/>
  <c r="Q123" s="1"/>
  <c r="F24" s="1"/>
  <c r="G24" s="1"/>
  <c r="O82"/>
  <c r="O123" s="1"/>
  <c r="F26" s="1"/>
  <c r="G26" s="1"/>
  <c r="M82"/>
  <c r="M123" s="1"/>
  <c r="F28" s="1"/>
  <c r="G28" s="1"/>
  <c r="T82"/>
  <c r="T123" s="1"/>
  <c r="F21" s="1"/>
  <c r="G21" s="1"/>
  <c r="P82"/>
  <c r="P123" s="1"/>
  <c r="F25" s="1"/>
  <c r="G25" s="1"/>
  <c r="R82"/>
  <c r="R123" s="1"/>
  <c r="F23" s="1"/>
  <c r="G23" s="1"/>
  <c r="N82"/>
  <c r="N123" s="1"/>
  <c r="F27" s="1"/>
  <c r="G27" s="1"/>
  <c r="R41"/>
  <c r="Q41"/>
  <c r="S41"/>
  <c r="I40"/>
  <c r="O41"/>
  <c r="U41"/>
  <c r="N41"/>
  <c r="T41"/>
  <c r="M41"/>
  <c r="P41"/>
  <c r="U125"/>
  <c r="U166" s="1"/>
  <c r="I20" s="1"/>
  <c r="J20" s="1"/>
  <c r="T125"/>
  <c r="T166" s="1"/>
  <c r="I21" s="1"/>
  <c r="J21" s="1"/>
  <c r="S125"/>
  <c r="S166" s="1"/>
  <c r="I22" s="1"/>
  <c r="J22" s="1"/>
  <c r="Q125"/>
  <c r="Q166" s="1"/>
  <c r="I24" s="1"/>
  <c r="J24" s="1"/>
  <c r="O125"/>
  <c r="O166" s="1"/>
  <c r="I26" s="1"/>
  <c r="J26" s="1"/>
  <c r="R125"/>
  <c r="R166" s="1"/>
  <c r="I23" s="1"/>
  <c r="J23" s="1"/>
  <c r="M125"/>
  <c r="M166" s="1"/>
  <c r="I28" s="1"/>
  <c r="J28" s="1"/>
  <c r="P125"/>
  <c r="P166" s="1"/>
  <c r="I25" s="1"/>
  <c r="J25" s="1"/>
  <c r="N125"/>
  <c r="N166" s="1"/>
  <c r="I27" s="1"/>
  <c r="J27" s="1"/>
  <c r="R40" l="1"/>
  <c r="N40"/>
  <c r="T40"/>
  <c r="M40"/>
  <c r="O40"/>
  <c r="S40"/>
  <c r="U40"/>
  <c r="I39"/>
  <c r="P40"/>
  <c r="Q40"/>
  <c r="T39" l="1"/>
  <c r="T80" s="1"/>
  <c r="C21" s="1"/>
  <c r="D21" s="1"/>
  <c r="O39"/>
  <c r="O80" s="1"/>
  <c r="C26" s="1"/>
  <c r="D26" s="1"/>
  <c r="S39"/>
  <c r="S80" s="1"/>
  <c r="C22" s="1"/>
  <c r="D22" s="1"/>
  <c r="P39"/>
  <c r="P80" s="1"/>
  <c r="C25" s="1"/>
  <c r="D25" s="1"/>
  <c r="Q39"/>
  <c r="Q80" s="1"/>
  <c r="C24" s="1"/>
  <c r="D24" s="1"/>
  <c r="M39"/>
  <c r="M80" s="1"/>
  <c r="C28" s="1"/>
  <c r="D28" s="1"/>
  <c r="N39"/>
  <c r="N80" s="1"/>
  <c r="C27" s="1"/>
  <c r="D27" s="1"/>
  <c r="U39"/>
  <c r="U80" s="1"/>
  <c r="C20" s="1"/>
  <c r="D20" s="1"/>
  <c r="R39"/>
  <c r="R80" s="1"/>
  <c r="C23" s="1"/>
  <c r="D23" s="1"/>
</calcChain>
</file>

<file path=xl/sharedStrings.xml><?xml version="1.0" encoding="utf-8"?>
<sst xmlns="http://schemas.openxmlformats.org/spreadsheetml/2006/main" count="248" uniqueCount="81">
  <si>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</si>
  <si>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</si>
  <si>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</si>
  <si>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</si>
  <si>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</si>
  <si>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</si>
  <si>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</si>
  <si>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</si>
  <si>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</si>
  <si>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</si>
  <si>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</si>
  <si>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</si>
  <si>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</si>
  <si>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</si>
  <si>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</si>
  <si>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</si>
  <si>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</si>
  <si>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</si>
  <si>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</si>
  <si>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</si>
  <si>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</si>
  <si>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</si>
  <si>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</si>
  <si>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</si>
  <si>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</si>
  <si>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</si>
  <si>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</si>
  <si>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</si>
  <si>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</si>
  <si>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</si>
  <si>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</si>
  <si>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</si>
  <si>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</si>
  <si>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</si>
  <si>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</si>
  <si>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</si>
  <si>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</si>
  <si>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</si>
  <si>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</si>
  <si>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</si>
  <si>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</si>
  <si>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</si>
  <si>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</si>
  <si>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</si>
  <si>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</si>
  <si>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</si>
  <si>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</si>
  <si>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</si>
  <si>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</si>
  <si>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</si>
  <si>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</si>
  <si>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</si>
  <si>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</si>
  <si>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</si>
  <si>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</si>
  <si>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</si>
  <si>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</si>
  <si>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</si>
  <si>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</si>
  <si>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</si>
  <si>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</si>
  <si>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</si>
  <si>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</si>
  <si>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</si>
  <si>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</si>
  <si>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</si>
  <si>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</si>
  <si>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</si>
  <si>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</si>
  <si>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</si>
  <si>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</si>
  <si>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</si>
  <si>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</si>
  <si>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</si>
  <si>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</si>
  <si>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</si>
  <si>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</si>
  <si>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no</t>
  </si>
  <si>
    <t>Griglia, con stendimenti</t>
  </si>
  <si>
    <t>OS_01S</t>
  </si>
  <si>
    <t>Tresana (Torrente Osca vicino impianto allevamento trote)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</si>
</sst>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00"/>
    <numFmt numFmtId="166" formatCode="0.0000"/>
    <numFmt numFmtId="167" formatCode="0.000"/>
  </numFmts>
  <fonts count="15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</font>
    <font>
      <b/>
      <i/>
      <sz val="10"/>
      <name val="Times New Roman"/>
      <family val="1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6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8" fillId="5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12" fillId="3" borderId="1" xfId="0" applyFont="1" applyFill="1" applyBorder="1" applyAlignment="1"/>
    <xf numFmtId="0" fontId="5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/>
    <xf numFmtId="0" fontId="12" fillId="4" borderId="1" xfId="0" applyFont="1" applyFill="1" applyBorder="1" applyAlignment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7.032057911065151E-2"/>
          <c:y val="4.0677966101694885E-2"/>
          <c:w val="0.92554291623578155"/>
          <c:h val="0.84237288135593158"/>
        </c:manualLayout>
      </c:layout>
      <c:barChart>
        <c:barDir val="col"/>
        <c:grouping val="clustered"/>
        <c:ser>
          <c:idx val="2"/>
          <c:order val="0"/>
          <c:tx>
            <c:v>% Camp. OS_01S</c:v>
          </c:tx>
          <c:spPr>
            <a:solidFill>
              <a:srgbClr val="FF0000"/>
            </a:solidFill>
            <a:ln w="12700">
              <a:solidFill>
                <a:srgbClr val="FF0000"/>
              </a:solidFill>
              <a:prstDash val="solid"/>
            </a:ln>
          </c:spPr>
          <c:cat>
            <c:numRef>
              <c:f>'Scheda Granulometrica'!$D$125:$D$165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'Scheda Granulometrica'!$H$82:$H$122</c:f>
              <c:numCache>
                <c:formatCode>0.000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5.3333333333333339</c:v>
                </c:pt>
                <c:pt idx="5">
                  <c:v>10</c:v>
                </c:pt>
                <c:pt idx="6">
                  <c:v>4</c:v>
                </c:pt>
                <c:pt idx="7">
                  <c:v>8</c:v>
                </c:pt>
                <c:pt idx="8">
                  <c:v>9.3333333333333339</c:v>
                </c:pt>
                <c:pt idx="9">
                  <c:v>10.666666666666668</c:v>
                </c:pt>
                <c:pt idx="10">
                  <c:v>8</c:v>
                </c:pt>
                <c:pt idx="11">
                  <c:v>10</c:v>
                </c:pt>
                <c:pt idx="12">
                  <c:v>2.666666666666667</c:v>
                </c:pt>
                <c:pt idx="13">
                  <c:v>1.3333333333333335</c:v>
                </c:pt>
                <c:pt idx="14">
                  <c:v>2.666666666666667</c:v>
                </c:pt>
                <c:pt idx="15">
                  <c:v>2.666666666666667</c:v>
                </c:pt>
                <c:pt idx="16">
                  <c:v>0.66666666666666674</c:v>
                </c:pt>
                <c:pt idx="17">
                  <c:v>1.3333333333333335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0.66666666666666674</c:v>
                </c:pt>
                <c:pt idx="22">
                  <c:v>1.3333333333333335</c:v>
                </c:pt>
                <c:pt idx="23">
                  <c:v>2.666666666666667</c:v>
                </c:pt>
                <c:pt idx="24">
                  <c:v>6</c:v>
                </c:pt>
                <c:pt idx="25">
                  <c:v>5.3333333333333339</c:v>
                </c:pt>
                <c:pt idx="26">
                  <c:v>4</c:v>
                </c:pt>
                <c:pt idx="27">
                  <c:v>1.3333333333333335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gapWidth val="30"/>
        <c:overlap val="-20"/>
        <c:axId val="46695168"/>
        <c:axId val="46707072"/>
      </c:barChart>
      <c:lineChart>
        <c:grouping val="standard"/>
        <c:ser>
          <c:idx val="3"/>
          <c:order val="1"/>
          <c:tx>
            <c:v>Curva granulometrica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'Scheda Granulometrica'!$D$125:$D$165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'Scheda Granulometrica'!$I$82:$I$122</c:f>
              <c:numCache>
                <c:formatCode>0.000</c:formatCode>
                <c:ptCount val="4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</c:v>
                </c:pt>
                <c:pt idx="5">
                  <c:v>92.666666666666671</c:v>
                </c:pt>
                <c:pt idx="6">
                  <c:v>82.666666666666671</c:v>
                </c:pt>
                <c:pt idx="7">
                  <c:v>78.666666666666671</c:v>
                </c:pt>
                <c:pt idx="8">
                  <c:v>70.666666666666671</c:v>
                </c:pt>
                <c:pt idx="9">
                  <c:v>61.333333333333343</c:v>
                </c:pt>
                <c:pt idx="10">
                  <c:v>50.666666666666671</c:v>
                </c:pt>
                <c:pt idx="11">
                  <c:v>42.666666666666671</c:v>
                </c:pt>
                <c:pt idx="12">
                  <c:v>32.666666666666671</c:v>
                </c:pt>
                <c:pt idx="13">
                  <c:v>30.000000000000004</c:v>
                </c:pt>
                <c:pt idx="14">
                  <c:v>28.666666666666671</c:v>
                </c:pt>
                <c:pt idx="15">
                  <c:v>26.000000000000004</c:v>
                </c:pt>
                <c:pt idx="16">
                  <c:v>23.333333333333336</c:v>
                </c:pt>
                <c:pt idx="17">
                  <c:v>22.666666666666668</c:v>
                </c:pt>
                <c:pt idx="18">
                  <c:v>21.333333333333336</c:v>
                </c:pt>
                <c:pt idx="19">
                  <c:v>21.333333333333336</c:v>
                </c:pt>
                <c:pt idx="20">
                  <c:v>21.333333333333336</c:v>
                </c:pt>
                <c:pt idx="21">
                  <c:v>21.333333333333336</c:v>
                </c:pt>
                <c:pt idx="22">
                  <c:v>20.666666666666668</c:v>
                </c:pt>
                <c:pt idx="23">
                  <c:v>19.333333333333336</c:v>
                </c:pt>
                <c:pt idx="24">
                  <c:v>16.666666666666668</c:v>
                </c:pt>
                <c:pt idx="25">
                  <c:v>10.666666666666668</c:v>
                </c:pt>
                <c:pt idx="26">
                  <c:v>5.3333333333333339</c:v>
                </c:pt>
                <c:pt idx="27">
                  <c:v>1.3333333333333335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marker val="1"/>
        <c:axId val="46695168"/>
        <c:axId val="46707072"/>
      </c:lineChart>
      <c:catAx>
        <c:axId val="466951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sedimentologiche [phi]</a:t>
                </a:r>
              </a:p>
            </c:rich>
          </c:tx>
          <c:layout>
            <c:manualLayout>
              <c:xMode val="edge"/>
              <c:yMode val="edge"/>
              <c:x val="0.41571871768355784"/>
              <c:y val="0.940677966101695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6707072"/>
        <c:crosses val="autoZero"/>
        <c:auto val="1"/>
        <c:lblAlgn val="ctr"/>
        <c:lblOffset val="100"/>
        <c:tickLblSkip val="1"/>
        <c:tickMarkSkip val="1"/>
      </c:catAx>
      <c:valAx>
        <c:axId val="46707072"/>
        <c:scaling>
          <c:orientation val="minMax"/>
          <c:max val="100"/>
        </c:scaling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"/>
              <c:y val="0.36440677966101748"/>
            </c:manualLayout>
          </c:layout>
          <c:spPr>
            <a:noFill/>
            <a:ln w="25400">
              <a:noFill/>
            </a:ln>
          </c:spPr>
        </c:title>
        <c:numFmt formatCode="0" sourceLinked="0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6695168"/>
        <c:crosses val="autoZero"/>
        <c:crossBetween val="between"/>
        <c:majorUnit val="10"/>
        <c:minorUnit val="5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1096863150637801"/>
          <c:y val="6.7651585924640822E-2"/>
          <c:w val="0.26283350568769392"/>
          <c:h val="0.1731714044219049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0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X304"/>
  <sheetViews>
    <sheetView tabSelected="1" topLeftCell="A10" workbookViewId="0">
      <selection activeCell="G34" activeCellId="5" sqref="G21 G25 G27 G30 G33 G34"/>
    </sheetView>
  </sheetViews>
  <sheetFormatPr defaultRowHeight="12.75"/>
  <cols>
    <col min="7" max="7" width="9.140625" style="1"/>
    <col min="10" max="10" width="9.140625" style="14"/>
    <col min="13" max="21" width="9.140625" hidden="1" customWidth="1"/>
  </cols>
  <sheetData>
    <row r="1" spans="1:24" ht="15.75">
      <c r="A1" s="26"/>
      <c r="B1" s="82" t="s">
        <v>76</v>
      </c>
      <c r="C1" s="83"/>
      <c r="D1" s="83"/>
      <c r="E1" s="83"/>
      <c r="F1" s="83"/>
      <c r="G1" s="83"/>
      <c r="H1" s="83"/>
      <c r="I1" s="83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84" t="s">
        <v>24</v>
      </c>
      <c r="C3" s="85"/>
      <c r="D3" s="86" t="s">
        <v>79</v>
      </c>
      <c r="E3" s="86"/>
      <c r="F3" s="86"/>
      <c r="G3" s="86"/>
      <c r="H3" s="86"/>
      <c r="I3" s="8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84" t="s">
        <v>26</v>
      </c>
      <c r="C4" s="85"/>
      <c r="D4" s="87">
        <v>41095</v>
      </c>
      <c r="E4" s="88"/>
      <c r="F4" s="88"/>
      <c r="G4" s="88"/>
      <c r="H4" s="88"/>
      <c r="I4" s="8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89" t="s">
        <v>25</v>
      </c>
      <c r="C5" s="90"/>
      <c r="D5" s="91" t="s">
        <v>80</v>
      </c>
      <c r="E5" s="92"/>
      <c r="F5" s="92"/>
      <c r="G5" s="92"/>
      <c r="H5" s="92"/>
      <c r="I5" s="93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0"/>
      <c r="C6" s="90"/>
      <c r="D6" s="94"/>
      <c r="E6" s="95"/>
      <c r="F6" s="95"/>
      <c r="G6" s="95"/>
      <c r="H6" s="95"/>
      <c r="I6" s="96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0"/>
      <c r="C7" s="90"/>
      <c r="D7" s="94"/>
      <c r="E7" s="95"/>
      <c r="F7" s="95"/>
      <c r="G7" s="95"/>
      <c r="H7" s="95"/>
      <c r="I7" s="96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0"/>
      <c r="C8" s="90"/>
      <c r="D8" s="97"/>
      <c r="E8" s="98"/>
      <c r="F8" s="98"/>
      <c r="G8" s="98"/>
      <c r="H8" s="98"/>
      <c r="I8" s="99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 ht="13.5">
      <c r="A9" s="26"/>
      <c r="B9" s="100" t="s">
        <v>55</v>
      </c>
      <c r="C9" s="100"/>
      <c r="D9" s="100"/>
      <c r="E9" s="100"/>
      <c r="F9" s="100"/>
      <c r="G9" s="100"/>
      <c r="H9" s="100"/>
      <c r="I9" s="10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84" t="s">
        <v>28</v>
      </c>
      <c r="C10" s="85"/>
      <c r="D10" s="85"/>
      <c r="E10" s="88" t="s">
        <v>78</v>
      </c>
      <c r="F10" s="88"/>
      <c r="G10" s="88"/>
      <c r="H10" s="88"/>
      <c r="I10" s="8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84" t="s">
        <v>27</v>
      </c>
      <c r="C11" s="85"/>
      <c r="D11" s="85"/>
      <c r="E11" s="77">
        <v>1</v>
      </c>
      <c r="F11" s="84" t="s">
        <v>29</v>
      </c>
      <c r="G11" s="85"/>
      <c r="H11" s="8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85" t="s">
        <v>30</v>
      </c>
      <c r="C12" s="85"/>
      <c r="D12" s="85"/>
      <c r="E12" s="88">
        <v>150</v>
      </c>
      <c r="F12" s="88"/>
      <c r="G12" s="88"/>
      <c r="H12" s="88"/>
      <c r="I12" s="8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 ht="13.5">
      <c r="A13" s="26"/>
      <c r="B13" s="101" t="s">
        <v>54</v>
      </c>
      <c r="C13" s="101"/>
      <c r="D13" s="101"/>
      <c r="E13" s="101"/>
      <c r="F13" s="101"/>
      <c r="G13" s="101"/>
      <c r="H13" s="101"/>
      <c r="I13" s="101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85" t="s">
        <v>31</v>
      </c>
      <c r="C14" s="85"/>
      <c r="D14" s="85"/>
      <c r="E14" s="77"/>
      <c r="F14" s="85" t="s">
        <v>34</v>
      </c>
      <c r="G14" s="85"/>
      <c r="H14" s="8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4.25">
      <c r="A15" s="26"/>
      <c r="B15" s="102" t="s">
        <v>33</v>
      </c>
      <c r="C15" s="85"/>
      <c r="D15" s="85"/>
      <c r="E15" s="77"/>
      <c r="F15" s="85" t="s">
        <v>35</v>
      </c>
      <c r="G15" s="85"/>
      <c r="H15" s="8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 t="s">
        <v>77</v>
      </c>
      <c r="D16" s="103"/>
      <c r="E16" s="103"/>
      <c r="F16" s="85" t="s">
        <v>36</v>
      </c>
      <c r="G16" s="85"/>
      <c r="H16" s="8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104" t="s">
        <v>58</v>
      </c>
      <c r="C18" s="105"/>
      <c r="D18" s="106"/>
      <c r="E18" s="100" t="s">
        <v>56</v>
      </c>
      <c r="F18" s="100"/>
      <c r="G18" s="107"/>
      <c r="H18" s="101" t="s">
        <v>57</v>
      </c>
      <c r="I18" s="108"/>
      <c r="J18" s="109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 t="e">
        <f>U80</f>
        <v>#DIV/0!</v>
      </c>
      <c r="D20" s="58" t="e">
        <f>2^(-C20)</f>
        <v>#DIV/0!</v>
      </c>
      <c r="E20" s="51" t="s">
        <v>59</v>
      </c>
      <c r="F20" s="55">
        <f>U123</f>
        <v>2.0625</v>
      </c>
      <c r="G20" s="58">
        <f>2^(-F20)</f>
        <v>0.23940082017464343</v>
      </c>
      <c r="H20" s="51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 t="e">
        <f>T80</f>
        <v>#DIV/0!</v>
      </c>
      <c r="D21" s="58" t="e">
        <f t="shared" ref="D21:D29" si="0">2^(-C21)</f>
        <v>#DIV/0!</v>
      </c>
      <c r="E21" s="51" t="s">
        <v>60</v>
      </c>
      <c r="F21" s="55">
        <f>T123</f>
        <v>1.5555555555555556</v>
      </c>
      <c r="G21" s="58">
        <f t="shared" ref="G21:G29" si="1">2^(-F21)</f>
        <v>0.34019750004359423</v>
      </c>
      <c r="H21" s="51" t="s">
        <v>60</v>
      </c>
      <c r="I21" s="55" t="e">
        <f>T166</f>
        <v>#DIV/0!</v>
      </c>
      <c r="J21" s="79" t="e">
        <f t="shared" ref="J21:J29" si="2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 t="e">
        <f>S80</f>
        <v>#DIV/0!</v>
      </c>
      <c r="D22" s="58" t="e">
        <f t="shared" si="0"/>
        <v>#DIV/0!</v>
      </c>
      <c r="E22" s="51" t="s">
        <v>61</v>
      </c>
      <c r="F22" s="55">
        <f>S123</f>
        <v>-2.8124999999999996</v>
      </c>
      <c r="G22" s="58">
        <f t="shared" si="1"/>
        <v>7.025008641493196</v>
      </c>
      <c r="H22" s="51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 t="e">
        <f>R80</f>
        <v>#DIV/0!</v>
      </c>
      <c r="D23" s="58" t="e">
        <f t="shared" si="0"/>
        <v>#DIV/0!</v>
      </c>
      <c r="E23" s="51" t="s">
        <v>75</v>
      </c>
      <c r="F23" s="55">
        <f>R123</f>
        <v>-4.6166666666666663</v>
      </c>
      <c r="G23" s="58">
        <f t="shared" si="1"/>
        <v>24.533253514713603</v>
      </c>
      <c r="H23" s="51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 t="e">
        <f>Q80</f>
        <v>#DIV/0!</v>
      </c>
      <c r="D24" s="58" t="e">
        <f t="shared" si="0"/>
        <v>#DIV/0!</v>
      </c>
      <c r="E24" s="51" t="s">
        <v>62</v>
      </c>
      <c r="F24" s="55">
        <f>Q123</f>
        <v>-4.8666666666666663</v>
      </c>
      <c r="G24" s="58">
        <f t="shared" si="1"/>
        <v>29.17511963386292</v>
      </c>
      <c r="H24" s="51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 t="e">
        <f>P80</f>
        <v>#DIV/0!</v>
      </c>
      <c r="D25" s="58" t="e">
        <f t="shared" si="0"/>
        <v>#DIV/0!</v>
      </c>
      <c r="E25" s="51" t="s">
        <v>63</v>
      </c>
      <c r="F25" s="55">
        <f>P123</f>
        <v>-5.458333333333333</v>
      </c>
      <c r="G25" s="58">
        <f t="shared" si="1"/>
        <v>43.966516718658831</v>
      </c>
      <c r="H25" s="51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 t="e">
        <f>O80</f>
        <v>#DIV/0!</v>
      </c>
      <c r="D26" s="58" t="e">
        <f t="shared" si="0"/>
        <v>#DIV/0!</v>
      </c>
      <c r="E26" s="51" t="s">
        <v>64</v>
      </c>
      <c r="F26" s="55">
        <f>O123</f>
        <v>-6.770833333333333</v>
      </c>
      <c r="G26" s="58">
        <f t="shared" si="1"/>
        <v>109.2003245134518</v>
      </c>
      <c r="H26" s="51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 t="e">
        <f>N80</f>
        <v>#DIV/0!</v>
      </c>
      <c r="D27" s="58" t="e">
        <f t="shared" si="0"/>
        <v>#DIV/0!</v>
      </c>
      <c r="E27" s="51" t="s">
        <v>65</v>
      </c>
      <c r="F27" s="55">
        <f>N123</f>
        <v>-7.5666666666666664</v>
      </c>
      <c r="G27" s="58">
        <f t="shared" si="1"/>
        <v>189.58048669268024</v>
      </c>
      <c r="H27" s="51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 t="e">
        <f>M80</f>
        <v>#DIV/0!</v>
      </c>
      <c r="D28" s="58" t="e">
        <f t="shared" si="0"/>
        <v>#DIV/0!</v>
      </c>
      <c r="E28" s="51" t="s">
        <v>66</v>
      </c>
      <c r="F28" s="55">
        <f>M123</f>
        <v>-7.8666666666666663</v>
      </c>
      <c r="G28" s="58">
        <f t="shared" si="1"/>
        <v>233.40095707090333</v>
      </c>
      <c r="H28" s="51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 t="e">
        <f>F200</f>
        <v>#DIV/0!</v>
      </c>
      <c r="D29" s="58" t="e">
        <f t="shared" si="0"/>
        <v>#DIV/0!</v>
      </c>
      <c r="E29" s="51" t="s">
        <v>74</v>
      </c>
      <c r="F29" s="69">
        <f>F235</f>
        <v>-4.2499999999999991</v>
      </c>
      <c r="G29" s="58">
        <f t="shared" si="1"/>
        <v>19.027313840043526</v>
      </c>
      <c r="H29" s="51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0" t="s">
        <v>67</v>
      </c>
      <c r="C30" s="107"/>
      <c r="D30" s="57" t="e">
        <f>G200</f>
        <v>#DIV/0!</v>
      </c>
      <c r="E30" s="110" t="s">
        <v>67</v>
      </c>
      <c r="F30" s="107"/>
      <c r="G30" s="57">
        <f>G235</f>
        <v>3.5580893749314391</v>
      </c>
      <c r="H30" s="110" t="s">
        <v>67</v>
      </c>
      <c r="I30" s="107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0" t="s">
        <v>68</v>
      </c>
      <c r="C31" s="107"/>
      <c r="D31" s="57" t="e">
        <f>H200</f>
        <v>#DIV/0!</v>
      </c>
      <c r="E31" s="110" t="s">
        <v>68</v>
      </c>
      <c r="F31" s="107"/>
      <c r="G31" s="57">
        <f>H235</f>
        <v>0.90997059738624975</v>
      </c>
      <c r="H31" s="110" t="s">
        <v>68</v>
      </c>
      <c r="I31" s="107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0" t="s">
        <v>69</v>
      </c>
      <c r="C32" s="107"/>
      <c r="D32" s="57" t="e">
        <f>I200</f>
        <v>#DIV/0!</v>
      </c>
      <c r="E32" s="110" t="s">
        <v>69</v>
      </c>
      <c r="F32" s="107"/>
      <c r="G32" s="57">
        <f>I235</f>
        <v>2.4507473377107925</v>
      </c>
      <c r="H32" s="110" t="s">
        <v>69</v>
      </c>
      <c r="I32" s="107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84" t="s">
        <v>70</v>
      </c>
      <c r="C33" s="111"/>
      <c r="D33" s="71" t="e">
        <f>SUM(H39:H57)</f>
        <v>#DIV/0!</v>
      </c>
      <c r="E33" s="84" t="s">
        <v>70</v>
      </c>
      <c r="F33" s="111"/>
      <c r="G33" s="71">
        <f>SUM(H82:H100)</f>
        <v>78.666666666666686</v>
      </c>
      <c r="H33" s="84" t="s">
        <v>70</v>
      </c>
      <c r="I33" s="111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84" t="s">
        <v>71</v>
      </c>
      <c r="C34" s="111"/>
      <c r="D34" s="72" t="e">
        <f>SUM(H58:H67)</f>
        <v>#DIV/0!</v>
      </c>
      <c r="E34" s="84" t="s">
        <v>71</v>
      </c>
      <c r="F34" s="111"/>
      <c r="G34" s="72">
        <f>SUM(H101:H110)</f>
        <v>21.333333333333332</v>
      </c>
      <c r="H34" s="84" t="s">
        <v>71</v>
      </c>
      <c r="I34" s="111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84" t="s">
        <v>72</v>
      </c>
      <c r="C35" s="111"/>
      <c r="D35" s="72" t="e">
        <f>SUM(H68:H75)/100</f>
        <v>#DIV/0!</v>
      </c>
      <c r="E35" s="84" t="s">
        <v>72</v>
      </c>
      <c r="F35" s="111"/>
      <c r="G35" s="72">
        <f>SUM(H112:H119)/100</f>
        <v>0</v>
      </c>
      <c r="H35" s="84" t="s">
        <v>72</v>
      </c>
      <c r="I35" s="111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84" t="s">
        <v>73</v>
      </c>
      <c r="C36" s="111"/>
      <c r="D36" s="72" t="e">
        <f>SUM(H76:H79)/100</f>
        <v>#DIV/0!</v>
      </c>
      <c r="E36" s="84" t="s">
        <v>73</v>
      </c>
      <c r="F36" s="111"/>
      <c r="G36" s="72">
        <f>SUM(H119:H122)/100</f>
        <v>0</v>
      </c>
      <c r="H36" s="84" t="s">
        <v>73</v>
      </c>
      <c r="I36" s="111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>
      <c r="A38" s="26"/>
      <c r="B38" s="104" t="s">
        <v>23</v>
      </c>
      <c r="C38" s="112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13" t="s">
        <v>37</v>
      </c>
      <c r="C39" s="107"/>
      <c r="D39" s="18">
        <v>-10</v>
      </c>
      <c r="E39" s="7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113" t="s">
        <v>42</v>
      </c>
      <c r="C40" s="107"/>
      <c r="D40" s="19">
        <v>-9.5</v>
      </c>
      <c r="E40" s="7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113" t="s">
        <v>42</v>
      </c>
      <c r="C41" s="107"/>
      <c r="D41" s="20">
        <v>-9</v>
      </c>
      <c r="E41" s="7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13" t="s">
        <v>38</v>
      </c>
      <c r="C42" s="107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13" t="s">
        <v>38</v>
      </c>
      <c r="C43" s="107"/>
      <c r="D43" s="20">
        <f t="shared" si="16"/>
        <v>-8</v>
      </c>
      <c r="E43" s="7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13" t="s">
        <v>41</v>
      </c>
      <c r="C44" s="107"/>
      <c r="D44" s="20">
        <f t="shared" si="16"/>
        <v>-7.5</v>
      </c>
      <c r="E44" s="7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13" t="s">
        <v>41</v>
      </c>
      <c r="C45" s="107"/>
      <c r="D45" s="20">
        <f t="shared" si="16"/>
        <v>-7</v>
      </c>
      <c r="E45" s="7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13" t="s">
        <v>39</v>
      </c>
      <c r="C46" s="107"/>
      <c r="D46" s="20">
        <f t="shared" si="16"/>
        <v>-6.5</v>
      </c>
      <c r="E46" s="7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13" t="s">
        <v>40</v>
      </c>
      <c r="C47" s="107"/>
      <c r="D47" s="20">
        <f t="shared" si="16"/>
        <v>-6</v>
      </c>
      <c r="E47" s="7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13" t="s">
        <v>47</v>
      </c>
      <c r="C48" s="107"/>
      <c r="D48" s="20">
        <f t="shared" si="16"/>
        <v>-5.5</v>
      </c>
      <c r="E48" s="7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13" t="s">
        <v>47</v>
      </c>
      <c r="C49" s="107"/>
      <c r="D49" s="20">
        <f t="shared" si="16"/>
        <v>-5</v>
      </c>
      <c r="E49" s="7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13" t="s">
        <v>17</v>
      </c>
      <c r="C50" s="107"/>
      <c r="D50" s="20">
        <f t="shared" si="16"/>
        <v>-4.5</v>
      </c>
      <c r="E50" s="7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13" t="s">
        <v>17</v>
      </c>
      <c r="C51" s="107"/>
      <c r="D51" s="20">
        <f t="shared" si="16"/>
        <v>-4</v>
      </c>
      <c r="E51" s="7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13" t="s">
        <v>43</v>
      </c>
      <c r="C52" s="107"/>
      <c r="D52" s="20">
        <f t="shared" si="16"/>
        <v>-3.5</v>
      </c>
      <c r="E52" s="7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13" t="s">
        <v>43</v>
      </c>
      <c r="C53" s="107"/>
      <c r="D53" s="20">
        <f t="shared" si="16"/>
        <v>-3</v>
      </c>
      <c r="E53" s="7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13" t="s">
        <v>16</v>
      </c>
      <c r="C54" s="107"/>
      <c r="D54" s="20">
        <f t="shared" si="16"/>
        <v>-2.5</v>
      </c>
      <c r="E54" s="7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13" t="s">
        <v>16</v>
      </c>
      <c r="C55" s="107"/>
      <c r="D55" s="20">
        <f t="shared" si="16"/>
        <v>-2</v>
      </c>
      <c r="E55" s="7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13" t="s">
        <v>46</v>
      </c>
      <c r="C56" s="107"/>
      <c r="D56" s="20">
        <f t="shared" si="16"/>
        <v>-1.5</v>
      </c>
      <c r="E56" s="7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13" t="s">
        <v>46</v>
      </c>
      <c r="C57" s="107"/>
      <c r="D57" s="20">
        <f t="shared" si="16"/>
        <v>-1</v>
      </c>
      <c r="E57" s="7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13" t="s">
        <v>45</v>
      </c>
      <c r="C58" s="107"/>
      <c r="D58" s="20">
        <f t="shared" si="16"/>
        <v>-0.5</v>
      </c>
      <c r="E58" s="7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13" t="s">
        <v>45</v>
      </c>
      <c r="C59" s="107"/>
      <c r="D59" s="20">
        <f t="shared" si="16"/>
        <v>0</v>
      </c>
      <c r="E59" s="7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13" t="s">
        <v>18</v>
      </c>
      <c r="C60" s="107"/>
      <c r="D60" s="20">
        <f t="shared" si="16"/>
        <v>0.5</v>
      </c>
      <c r="E60" s="7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13" t="s">
        <v>18</v>
      </c>
      <c r="C61" s="107"/>
      <c r="D61" s="20">
        <f t="shared" si="16"/>
        <v>1</v>
      </c>
      <c r="E61" s="7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13" t="s">
        <v>44</v>
      </c>
      <c r="C62" s="107"/>
      <c r="D62" s="20">
        <f t="shared" si="16"/>
        <v>1.5</v>
      </c>
      <c r="E62" s="7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13" t="s">
        <v>44</v>
      </c>
      <c r="C63" s="107"/>
      <c r="D63" s="20">
        <f t="shared" si="16"/>
        <v>2</v>
      </c>
      <c r="E63" s="7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13" t="s">
        <v>19</v>
      </c>
      <c r="C64" s="107"/>
      <c r="D64" s="20">
        <f t="shared" si="16"/>
        <v>2.5</v>
      </c>
      <c r="E64" s="7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13" t="s">
        <v>19</v>
      </c>
      <c r="C65" s="107"/>
      <c r="D65" s="20">
        <f t="shared" si="16"/>
        <v>3</v>
      </c>
      <c r="E65" s="7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13" t="s">
        <v>48</v>
      </c>
      <c r="C66" s="107"/>
      <c r="D66" s="20">
        <f t="shared" si="16"/>
        <v>3.5</v>
      </c>
      <c r="E66" s="7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13" t="s">
        <v>48</v>
      </c>
      <c r="C67" s="107"/>
      <c r="D67" s="20">
        <f t="shared" si="16"/>
        <v>4</v>
      </c>
      <c r="E67" s="7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13" t="s">
        <v>20</v>
      </c>
      <c r="C68" s="107"/>
      <c r="D68" s="20">
        <f t="shared" si="16"/>
        <v>4.5</v>
      </c>
      <c r="E68" s="7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13" t="s">
        <v>20</v>
      </c>
      <c r="C69" s="107"/>
      <c r="D69" s="20">
        <f t="shared" si="16"/>
        <v>5</v>
      </c>
      <c r="E69" s="7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13" t="s">
        <v>49</v>
      </c>
      <c r="C70" s="107"/>
      <c r="D70" s="20">
        <f t="shared" si="16"/>
        <v>5.5</v>
      </c>
      <c r="E70" s="7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13" t="s">
        <v>50</v>
      </c>
      <c r="C71" s="107"/>
      <c r="D71" s="20">
        <f t="shared" si="16"/>
        <v>6</v>
      </c>
      <c r="E71" s="7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13" t="s">
        <v>21</v>
      </c>
      <c r="C72" s="107"/>
      <c r="D72" s="20">
        <f t="shared" si="16"/>
        <v>6.5</v>
      </c>
      <c r="E72" s="7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13" t="s">
        <v>21</v>
      </c>
      <c r="C73" s="107"/>
      <c r="D73" s="20">
        <f t="shared" si="16"/>
        <v>7</v>
      </c>
      <c r="E73" s="7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13" t="s">
        <v>51</v>
      </c>
      <c r="C74" s="107"/>
      <c r="D74" s="20">
        <f t="shared" si="16"/>
        <v>7.5</v>
      </c>
      <c r="E74" s="7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13" t="s">
        <v>51</v>
      </c>
      <c r="C75" s="107"/>
      <c r="D75" s="20">
        <f t="shared" si="16"/>
        <v>8</v>
      </c>
      <c r="E75" s="7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13" t="s">
        <v>22</v>
      </c>
      <c r="C76" s="107"/>
      <c r="D76" s="20">
        <f t="shared" si="16"/>
        <v>8.5</v>
      </c>
      <c r="E76" s="7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13" t="s">
        <v>22</v>
      </c>
      <c r="C77" s="107"/>
      <c r="D77" s="20">
        <f t="shared" si="16"/>
        <v>9</v>
      </c>
      <c r="E77" s="7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13" t="s">
        <v>52</v>
      </c>
      <c r="C78" s="107"/>
      <c r="D78" s="20">
        <f t="shared" si="16"/>
        <v>9.5</v>
      </c>
      <c r="E78" s="7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13" t="s">
        <v>52</v>
      </c>
      <c r="C79" s="107"/>
      <c r="D79" s="20">
        <f t="shared" si="16"/>
        <v>10</v>
      </c>
      <c r="E79" s="7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>
      <c r="A81" s="26"/>
      <c r="B81" s="100" t="s">
        <v>23</v>
      </c>
      <c r="C81" s="114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13" t="s">
        <v>37</v>
      </c>
      <c r="C82" s="107"/>
      <c r="D82" s="7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113" t="s">
        <v>42</v>
      </c>
      <c r="C83" s="107"/>
      <c r="D83" s="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113" t="s">
        <v>42</v>
      </c>
      <c r="C84" s="107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13" t="s">
        <v>38</v>
      </c>
      <c r="C85" s="107"/>
      <c r="D85" s="4">
        <f t="shared" ref="D85:D122" si="31">D84+0.5</f>
        <v>-8.5</v>
      </c>
      <c r="E85" s="75">
        <v>3</v>
      </c>
      <c r="F85" s="11">
        <f t="shared" si="18"/>
        <v>362.0386719675123</v>
      </c>
      <c r="G85" s="8">
        <f t="shared" si="19"/>
        <v>0.02</v>
      </c>
      <c r="H85" s="8">
        <f t="shared" si="20"/>
        <v>2</v>
      </c>
      <c r="I85" s="8">
        <f t="shared" si="21"/>
        <v>100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13" t="s">
        <v>38</v>
      </c>
      <c r="C86" s="107"/>
      <c r="D86" s="4">
        <f t="shared" si="31"/>
        <v>-8</v>
      </c>
      <c r="E86" s="75">
        <v>8</v>
      </c>
      <c r="F86" s="11">
        <f t="shared" si="18"/>
        <v>256</v>
      </c>
      <c r="G86" s="8">
        <f t="shared" si="19"/>
        <v>5.3333333333333337E-2</v>
      </c>
      <c r="H86" s="8">
        <f t="shared" si="20"/>
        <v>5.3333333333333339</v>
      </c>
      <c r="I86" s="8">
        <f t="shared" si="21"/>
        <v>98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13" t="s">
        <v>41</v>
      </c>
      <c r="C87" s="107"/>
      <c r="D87" s="4">
        <f t="shared" si="31"/>
        <v>-7.5</v>
      </c>
      <c r="E87" s="75">
        <v>15</v>
      </c>
      <c r="F87" s="11">
        <f t="shared" si="18"/>
        <v>181.01933598375612</v>
      </c>
      <c r="G87" s="8">
        <f t="shared" si="19"/>
        <v>0.1</v>
      </c>
      <c r="H87" s="8">
        <f t="shared" si="20"/>
        <v>10</v>
      </c>
      <c r="I87" s="8">
        <f t="shared" si="21"/>
        <v>92.666666666666671</v>
      </c>
      <c r="J87" s="27"/>
      <c r="K87" s="26"/>
      <c r="L87" s="26"/>
      <c r="M87" s="46">
        <f t="shared" si="22"/>
        <v>-7.8666666666666663</v>
      </c>
      <c r="N87" s="46">
        <f t="shared" si="23"/>
        <v>-7.5666666666666664</v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13" t="s">
        <v>41</v>
      </c>
      <c r="C88" s="107"/>
      <c r="D88" s="4">
        <f t="shared" si="31"/>
        <v>-7</v>
      </c>
      <c r="E88" s="75">
        <v>6</v>
      </c>
      <c r="F88" s="11">
        <f t="shared" si="18"/>
        <v>128</v>
      </c>
      <c r="G88" s="8">
        <f t="shared" si="19"/>
        <v>0.04</v>
      </c>
      <c r="H88" s="8">
        <f t="shared" si="20"/>
        <v>4</v>
      </c>
      <c r="I88" s="8">
        <f t="shared" si="21"/>
        <v>82.666666666666671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13" t="s">
        <v>39</v>
      </c>
      <c r="C89" s="107"/>
      <c r="D89" s="4">
        <f t="shared" si="31"/>
        <v>-6.5</v>
      </c>
      <c r="E89" s="75">
        <v>12</v>
      </c>
      <c r="F89" s="3">
        <f t="shared" si="18"/>
        <v>90.509667991878061</v>
      </c>
      <c r="G89" s="8">
        <f t="shared" si="19"/>
        <v>0.08</v>
      </c>
      <c r="H89" s="8">
        <f t="shared" si="20"/>
        <v>8</v>
      </c>
      <c r="I89" s="8">
        <f t="shared" si="21"/>
        <v>78.666666666666671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>
        <f t="shared" si="24"/>
        <v>-6.770833333333333</v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13" t="s">
        <v>40</v>
      </c>
      <c r="C90" s="107"/>
      <c r="D90" s="4">
        <f t="shared" si="31"/>
        <v>-6</v>
      </c>
      <c r="E90" s="75">
        <v>14</v>
      </c>
      <c r="F90" s="11">
        <f t="shared" si="18"/>
        <v>64</v>
      </c>
      <c r="G90" s="8">
        <f t="shared" si="19"/>
        <v>9.3333333333333338E-2</v>
      </c>
      <c r="H90" s="8">
        <f t="shared" si="20"/>
        <v>9.3333333333333339</v>
      </c>
      <c r="I90" s="8">
        <f t="shared" si="21"/>
        <v>70.666666666666671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13" t="s">
        <v>47</v>
      </c>
      <c r="C91" s="107"/>
      <c r="D91" s="4">
        <f t="shared" si="31"/>
        <v>-5.5</v>
      </c>
      <c r="E91" s="75">
        <v>16</v>
      </c>
      <c r="F91" s="10">
        <f t="shared" si="18"/>
        <v>45.254833995939045</v>
      </c>
      <c r="G91" s="8">
        <f t="shared" si="19"/>
        <v>0.10666666666666667</v>
      </c>
      <c r="H91" s="8">
        <f t="shared" si="20"/>
        <v>10.666666666666668</v>
      </c>
      <c r="I91" s="8">
        <f t="shared" si="21"/>
        <v>61.333333333333343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13" t="s">
        <v>47</v>
      </c>
      <c r="C92" s="107"/>
      <c r="D92" s="4">
        <f t="shared" si="31"/>
        <v>-5</v>
      </c>
      <c r="E92" s="75">
        <v>12</v>
      </c>
      <c r="F92" s="11">
        <f t="shared" si="18"/>
        <v>32</v>
      </c>
      <c r="G92" s="8">
        <f t="shared" si="19"/>
        <v>0.08</v>
      </c>
      <c r="H92" s="8">
        <f t="shared" si="20"/>
        <v>8</v>
      </c>
      <c r="I92" s="8">
        <f t="shared" si="21"/>
        <v>50.666666666666671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>
        <f t="shared" si="25"/>
        <v>-5.458333333333333</v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13" t="s">
        <v>17</v>
      </c>
      <c r="C93" s="107"/>
      <c r="D93" s="4">
        <f t="shared" si="31"/>
        <v>-4.5</v>
      </c>
      <c r="E93" s="75">
        <v>15</v>
      </c>
      <c r="F93" s="3">
        <f t="shared" si="18"/>
        <v>22.627416997969519</v>
      </c>
      <c r="G93" s="8">
        <f t="shared" si="19"/>
        <v>0.1</v>
      </c>
      <c r="H93" s="8">
        <f t="shared" si="20"/>
        <v>10</v>
      </c>
      <c r="I93" s="8">
        <f t="shared" si="21"/>
        <v>42.666666666666671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>
        <f t="shared" si="26"/>
        <v>-4.8666666666666663</v>
      </c>
      <c r="R93" s="46">
        <f t="shared" si="27"/>
        <v>-4.6166666666666663</v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13" t="s">
        <v>17</v>
      </c>
      <c r="C94" s="107"/>
      <c r="D94" s="4">
        <f t="shared" si="31"/>
        <v>-4</v>
      </c>
      <c r="E94" s="75">
        <v>4</v>
      </c>
      <c r="F94" s="11">
        <f t="shared" si="18"/>
        <v>16</v>
      </c>
      <c r="G94" s="8">
        <f t="shared" si="19"/>
        <v>2.6666666666666668E-2</v>
      </c>
      <c r="H94" s="8">
        <f t="shared" si="20"/>
        <v>2.666666666666667</v>
      </c>
      <c r="I94" s="8">
        <f t="shared" si="21"/>
        <v>32.666666666666671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13" t="s">
        <v>43</v>
      </c>
      <c r="C95" s="107"/>
      <c r="D95" s="4">
        <f t="shared" si="31"/>
        <v>-3.5</v>
      </c>
      <c r="E95" s="75">
        <v>2</v>
      </c>
      <c r="F95" s="3">
        <f t="shared" si="18"/>
        <v>11.313708498984759</v>
      </c>
      <c r="G95" s="8">
        <f t="shared" si="19"/>
        <v>1.3333333333333334E-2</v>
      </c>
      <c r="H95" s="8">
        <f t="shared" si="20"/>
        <v>1.3333333333333335</v>
      </c>
      <c r="I95" s="8">
        <f t="shared" si="21"/>
        <v>30.000000000000004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13" t="s">
        <v>43</v>
      </c>
      <c r="C96" s="107"/>
      <c r="D96" s="4">
        <f t="shared" si="31"/>
        <v>-3</v>
      </c>
      <c r="E96" s="75">
        <v>4</v>
      </c>
      <c r="F96" s="11">
        <f t="shared" si="18"/>
        <v>8</v>
      </c>
      <c r="G96" s="8">
        <f t="shared" si="19"/>
        <v>2.6666666666666668E-2</v>
      </c>
      <c r="H96" s="8">
        <f t="shared" si="20"/>
        <v>2.666666666666667</v>
      </c>
      <c r="I96" s="8">
        <f t="shared" si="21"/>
        <v>28.666666666666671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13" t="s">
        <v>16</v>
      </c>
      <c r="C97" s="107"/>
      <c r="D97" s="4">
        <f t="shared" si="31"/>
        <v>-2.5</v>
      </c>
      <c r="E97" s="75">
        <v>4</v>
      </c>
      <c r="F97" s="10">
        <f t="shared" si="18"/>
        <v>5.6568542494923806</v>
      </c>
      <c r="G97" s="8">
        <f t="shared" si="19"/>
        <v>2.6666666666666668E-2</v>
      </c>
      <c r="H97" s="8">
        <f t="shared" si="20"/>
        <v>2.666666666666667</v>
      </c>
      <c r="I97" s="8">
        <f t="shared" si="21"/>
        <v>26.000000000000004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>
        <f t="shared" si="28"/>
        <v>-2.8124999999999996</v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13" t="s">
        <v>16</v>
      </c>
      <c r="C98" s="107"/>
      <c r="D98" s="4">
        <f t="shared" si="31"/>
        <v>-2</v>
      </c>
      <c r="E98" s="75">
        <v>1</v>
      </c>
      <c r="F98" s="11">
        <f t="shared" si="18"/>
        <v>4</v>
      </c>
      <c r="G98" s="8">
        <f t="shared" si="19"/>
        <v>6.6666666666666671E-3</v>
      </c>
      <c r="H98" s="8">
        <f t="shared" si="20"/>
        <v>0.66666666666666674</v>
      </c>
      <c r="I98" s="8">
        <f t="shared" si="21"/>
        <v>23.333333333333336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13" t="s">
        <v>46</v>
      </c>
      <c r="C99" s="107"/>
      <c r="D99" s="4">
        <f t="shared" si="31"/>
        <v>-1.5</v>
      </c>
      <c r="E99" s="75">
        <v>2</v>
      </c>
      <c r="F99" s="10">
        <f t="shared" si="18"/>
        <v>2.8284271247461898</v>
      </c>
      <c r="G99" s="8">
        <f t="shared" si="19"/>
        <v>1.3333333333333334E-2</v>
      </c>
      <c r="H99" s="8">
        <f t="shared" si="20"/>
        <v>1.3333333333333335</v>
      </c>
      <c r="I99" s="8">
        <f t="shared" si="21"/>
        <v>22.666666666666668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13" t="s">
        <v>46</v>
      </c>
      <c r="C100" s="107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21.333333333333336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13" t="s">
        <v>45</v>
      </c>
      <c r="C101" s="107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21.333333333333336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13" t="s">
        <v>45</v>
      </c>
      <c r="C102" s="107"/>
      <c r="D102" s="4">
        <f t="shared" si="31"/>
        <v>0</v>
      </c>
      <c r="E102" s="75">
        <v>0</v>
      </c>
      <c r="F102" s="11">
        <f t="shared" si="18"/>
        <v>1</v>
      </c>
      <c r="G102" s="8">
        <f t="shared" si="19"/>
        <v>0</v>
      </c>
      <c r="H102" s="8">
        <f t="shared" si="20"/>
        <v>0</v>
      </c>
      <c r="I102" s="8">
        <f t="shared" si="21"/>
        <v>21.333333333333336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13" t="s">
        <v>18</v>
      </c>
      <c r="C103" s="107"/>
      <c r="D103" s="4">
        <f t="shared" si="31"/>
        <v>0.5</v>
      </c>
      <c r="E103" s="75">
        <v>1</v>
      </c>
      <c r="F103" s="10">
        <f t="shared" si="18"/>
        <v>0.70710678118654746</v>
      </c>
      <c r="G103" s="8">
        <f t="shared" si="19"/>
        <v>6.6666666666666671E-3</v>
      </c>
      <c r="H103" s="8">
        <f t="shared" si="20"/>
        <v>0.66666666666666674</v>
      </c>
      <c r="I103" s="8">
        <f t="shared" si="21"/>
        <v>21.333333333333336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13" t="s">
        <v>18</v>
      </c>
      <c r="C104" s="107"/>
      <c r="D104" s="4">
        <f t="shared" si="31"/>
        <v>1</v>
      </c>
      <c r="E104" s="75">
        <v>2</v>
      </c>
      <c r="F104" s="3">
        <f t="shared" si="18"/>
        <v>0.5</v>
      </c>
      <c r="G104" s="8">
        <f t="shared" si="19"/>
        <v>1.3333333333333334E-2</v>
      </c>
      <c r="H104" s="8">
        <f t="shared" si="20"/>
        <v>1.3333333333333335</v>
      </c>
      <c r="I104" s="8">
        <f t="shared" si="21"/>
        <v>20.666666666666668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13" t="s">
        <v>44</v>
      </c>
      <c r="C105" s="107"/>
      <c r="D105" s="4">
        <f t="shared" si="31"/>
        <v>1.5</v>
      </c>
      <c r="E105" s="75">
        <v>4</v>
      </c>
      <c r="F105" s="10">
        <f t="shared" si="18"/>
        <v>0.35355339059327379</v>
      </c>
      <c r="G105" s="8">
        <f t="shared" si="19"/>
        <v>2.6666666666666668E-2</v>
      </c>
      <c r="H105" s="8">
        <f t="shared" si="20"/>
        <v>2.666666666666667</v>
      </c>
      <c r="I105" s="8">
        <f t="shared" si="21"/>
        <v>19.333333333333336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13" t="s">
        <v>44</v>
      </c>
      <c r="C106" s="107"/>
      <c r="D106" s="4">
        <f t="shared" si="31"/>
        <v>2</v>
      </c>
      <c r="E106" s="75">
        <v>9</v>
      </c>
      <c r="F106" s="13">
        <f t="shared" si="18"/>
        <v>0.25</v>
      </c>
      <c r="G106" s="8">
        <f t="shared" si="19"/>
        <v>0.06</v>
      </c>
      <c r="H106" s="8">
        <f t="shared" si="20"/>
        <v>6</v>
      </c>
      <c r="I106" s="8">
        <f t="shared" si="21"/>
        <v>16.666666666666668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>
        <f t="shared" si="29"/>
        <v>1.5555555555555556</v>
      </c>
      <c r="U106" s="46" t="str">
        <f t="shared" si="30"/>
        <v/>
      </c>
      <c r="V106" s="26"/>
      <c r="W106" s="26"/>
      <c r="X106" s="26"/>
    </row>
    <row r="107" spans="1:24">
      <c r="A107" s="26"/>
      <c r="B107" s="113" t="s">
        <v>19</v>
      </c>
      <c r="C107" s="107"/>
      <c r="D107" s="4">
        <f t="shared" si="31"/>
        <v>2.5</v>
      </c>
      <c r="E107" s="75">
        <v>8</v>
      </c>
      <c r="F107" s="13">
        <f t="shared" si="18"/>
        <v>0.17677669529663687</v>
      </c>
      <c r="G107" s="8">
        <f t="shared" si="19"/>
        <v>5.3333333333333337E-2</v>
      </c>
      <c r="H107" s="8">
        <f t="shared" si="20"/>
        <v>5.3333333333333339</v>
      </c>
      <c r="I107" s="8">
        <f t="shared" si="21"/>
        <v>10.666666666666668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>
        <f t="shared" si="30"/>
        <v>2.0625</v>
      </c>
      <c r="V107" s="26"/>
      <c r="W107" s="26"/>
      <c r="X107" s="26"/>
    </row>
    <row r="108" spans="1:24">
      <c r="A108" s="26"/>
      <c r="B108" s="113" t="s">
        <v>19</v>
      </c>
      <c r="C108" s="107"/>
      <c r="D108" s="4">
        <f t="shared" si="31"/>
        <v>3</v>
      </c>
      <c r="E108" s="75">
        <v>6</v>
      </c>
      <c r="F108" s="13">
        <f t="shared" si="18"/>
        <v>0.125</v>
      </c>
      <c r="G108" s="8">
        <f t="shared" si="19"/>
        <v>0.04</v>
      </c>
      <c r="H108" s="8">
        <f t="shared" si="20"/>
        <v>4</v>
      </c>
      <c r="I108" s="8">
        <f t="shared" si="21"/>
        <v>5.3333333333333339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13" t="s">
        <v>48</v>
      </c>
      <c r="C109" s="107"/>
      <c r="D109" s="4">
        <f t="shared" si="31"/>
        <v>3.5</v>
      </c>
      <c r="E109" s="75">
        <v>2</v>
      </c>
      <c r="F109" s="13">
        <f t="shared" si="18"/>
        <v>8.8388347648318447E-2</v>
      </c>
      <c r="G109" s="8">
        <f t="shared" si="19"/>
        <v>1.3333333333333334E-2</v>
      </c>
      <c r="H109" s="8">
        <f t="shared" si="20"/>
        <v>1.3333333333333335</v>
      </c>
      <c r="I109" s="8">
        <f t="shared" si="21"/>
        <v>1.3333333333333335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13" t="s">
        <v>48</v>
      </c>
      <c r="C110" s="107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13" t="s">
        <v>20</v>
      </c>
      <c r="C111" s="107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13" t="s">
        <v>20</v>
      </c>
      <c r="C112" s="107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13" t="s">
        <v>49</v>
      </c>
      <c r="C113" s="107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13" t="s">
        <v>50</v>
      </c>
      <c r="C114" s="107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13" t="s">
        <v>21</v>
      </c>
      <c r="C115" s="107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13" t="s">
        <v>21</v>
      </c>
      <c r="C116" s="107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13" t="s">
        <v>51</v>
      </c>
      <c r="C117" s="107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13" t="s">
        <v>51</v>
      </c>
      <c r="C118" s="107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13" t="s">
        <v>22</v>
      </c>
      <c r="C119" s="107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13" t="s">
        <v>22</v>
      </c>
      <c r="C120" s="107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13" t="s">
        <v>52</v>
      </c>
      <c r="C121" s="107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13" t="s">
        <v>52</v>
      </c>
      <c r="C122" s="107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150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-7.8666666666666663</v>
      </c>
      <c r="N123" s="45">
        <f t="shared" ref="N123:U123" si="32">SUM(N82:N122)</f>
        <v>-7.5666666666666664</v>
      </c>
      <c r="O123" s="45">
        <f t="shared" si="32"/>
        <v>-6.770833333333333</v>
      </c>
      <c r="P123" s="45">
        <f t="shared" si="32"/>
        <v>-5.458333333333333</v>
      </c>
      <c r="Q123" s="45">
        <f t="shared" si="32"/>
        <v>-4.8666666666666663</v>
      </c>
      <c r="R123" s="45">
        <f t="shared" si="32"/>
        <v>-4.6166666666666663</v>
      </c>
      <c r="S123" s="45">
        <f t="shared" si="32"/>
        <v>-2.8124999999999996</v>
      </c>
      <c r="T123" s="45">
        <f t="shared" si="32"/>
        <v>1.5555555555555556</v>
      </c>
      <c r="U123" s="45">
        <f t="shared" si="32"/>
        <v>2.0625</v>
      </c>
      <c r="V123" s="26"/>
      <c r="W123" s="26"/>
      <c r="X123" s="26"/>
    </row>
    <row r="124" spans="1:24">
      <c r="A124" s="26"/>
      <c r="B124" s="101" t="s">
        <v>23</v>
      </c>
      <c r="C124" s="115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13" t="s">
        <v>37</v>
      </c>
      <c r="C125" s="107"/>
      <c r="D125" s="7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13" t="s">
        <v>42</v>
      </c>
      <c r="C126" s="107"/>
      <c r="D126" s="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113" t="s">
        <v>42</v>
      </c>
      <c r="C127" s="107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13" t="s">
        <v>38</v>
      </c>
      <c r="C128" s="107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13" t="s">
        <v>38</v>
      </c>
      <c r="C129" s="107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13" t="s">
        <v>41</v>
      </c>
      <c r="C130" s="107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13" t="s">
        <v>41</v>
      </c>
      <c r="C131" s="107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13" t="s">
        <v>39</v>
      </c>
      <c r="C132" s="107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13" t="s">
        <v>40</v>
      </c>
      <c r="C133" s="107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13" t="s">
        <v>47</v>
      </c>
      <c r="C134" s="107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13" t="s">
        <v>47</v>
      </c>
      <c r="C135" s="107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13" t="s">
        <v>17</v>
      </c>
      <c r="C136" s="107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13" t="s">
        <v>17</v>
      </c>
      <c r="C137" s="107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13" t="s">
        <v>43</v>
      </c>
      <c r="C138" s="107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13" t="s">
        <v>43</v>
      </c>
      <c r="C139" s="107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13" t="s">
        <v>16</v>
      </c>
      <c r="C140" s="107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13" t="s">
        <v>16</v>
      </c>
      <c r="C141" s="107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13" t="s">
        <v>46</v>
      </c>
      <c r="C142" s="107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13" t="s">
        <v>46</v>
      </c>
      <c r="C143" s="107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13" t="s">
        <v>45</v>
      </c>
      <c r="C144" s="107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13" t="s">
        <v>45</v>
      </c>
      <c r="C145" s="107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13" t="s">
        <v>18</v>
      </c>
      <c r="C146" s="107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13" t="s">
        <v>18</v>
      </c>
      <c r="C147" s="107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13" t="s">
        <v>44</v>
      </c>
      <c r="C148" s="107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13" t="s">
        <v>44</v>
      </c>
      <c r="C149" s="107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13" t="s">
        <v>19</v>
      </c>
      <c r="C150" s="107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13" t="s">
        <v>19</v>
      </c>
      <c r="C151" s="107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13" t="s">
        <v>48</v>
      </c>
      <c r="C152" s="107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13" t="s">
        <v>48</v>
      </c>
      <c r="C153" s="107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13" t="s">
        <v>20</v>
      </c>
      <c r="C154" s="107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13" t="s">
        <v>20</v>
      </c>
      <c r="C155" s="107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13" t="s">
        <v>49</v>
      </c>
      <c r="C156" s="107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13" t="s">
        <v>50</v>
      </c>
      <c r="C157" s="107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13" t="s">
        <v>21</v>
      </c>
      <c r="C158" s="107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13" t="s">
        <v>21</v>
      </c>
      <c r="C159" s="107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13" t="s">
        <v>51</v>
      </c>
      <c r="C160" s="107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13" t="s">
        <v>51</v>
      </c>
      <c r="C161" s="107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13" t="s">
        <v>22</v>
      </c>
      <c r="C162" s="107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13" t="s">
        <v>22</v>
      </c>
      <c r="C163" s="107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13" t="s">
        <v>52</v>
      </c>
      <c r="C164" s="107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13" t="s">
        <v>52</v>
      </c>
      <c r="C165" s="107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/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-0.17500000000000002</v>
      </c>
      <c r="G207" s="39">
        <f t="shared" si="55"/>
        <v>0.40500000000000014</v>
      </c>
      <c r="H207" s="39">
        <f t="shared" si="56"/>
        <v>-1.8225000000000011</v>
      </c>
      <c r="I207" s="40">
        <f t="shared" si="57"/>
        <v>8.2012500000000053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-0.44</v>
      </c>
      <c r="G208" s="39">
        <f t="shared" si="55"/>
        <v>0.85333333333333372</v>
      </c>
      <c r="H208" s="39">
        <f t="shared" si="56"/>
        <v>-3.4133333333333358</v>
      </c>
      <c r="I208" s="40">
        <f t="shared" si="57"/>
        <v>13.653333333333347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-0.77500000000000002</v>
      </c>
      <c r="G209" s="39">
        <f t="shared" si="55"/>
        <v>1.2250000000000008</v>
      </c>
      <c r="H209" s="39">
        <f t="shared" si="56"/>
        <v>-4.2875000000000041</v>
      </c>
      <c r="I209" s="40">
        <f t="shared" si="57"/>
        <v>15.006250000000017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-0.28999999999999998</v>
      </c>
      <c r="G210" s="39">
        <f t="shared" si="55"/>
        <v>0.36000000000000021</v>
      </c>
      <c r="H210" s="39">
        <f t="shared" si="56"/>
        <v>-1.080000000000001</v>
      </c>
      <c r="I210" s="40">
        <f t="shared" si="57"/>
        <v>3.2400000000000042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-0.54</v>
      </c>
      <c r="G211" s="39">
        <f t="shared" si="55"/>
        <v>0.50000000000000033</v>
      </c>
      <c r="H211" s="39">
        <f t="shared" si="56"/>
        <v>-1.2500000000000013</v>
      </c>
      <c r="I211" s="40">
        <f t="shared" si="57"/>
        <v>3.1250000000000044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-0.58333333333333337</v>
      </c>
      <c r="G212" s="39">
        <f t="shared" si="55"/>
        <v>0.37333333333333368</v>
      </c>
      <c r="H212" s="39">
        <f t="shared" si="56"/>
        <v>-0.7466666666666677</v>
      </c>
      <c r="I212" s="40">
        <f t="shared" si="57"/>
        <v>1.4933333333333361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-0.6133333333333334</v>
      </c>
      <c r="G213" s="39">
        <f t="shared" si="55"/>
        <v>0.2400000000000003</v>
      </c>
      <c r="H213" s="39">
        <f t="shared" si="56"/>
        <v>-0.36000000000000071</v>
      </c>
      <c r="I213" s="40">
        <f t="shared" si="57"/>
        <v>0.54000000000000137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-0.42</v>
      </c>
      <c r="G214" s="39">
        <f t="shared" si="55"/>
        <v>8.000000000000014E-2</v>
      </c>
      <c r="H214" s="39">
        <f t="shared" si="56"/>
        <v>-8.000000000000021E-2</v>
      </c>
      <c r="I214" s="40">
        <f t="shared" si="57"/>
        <v>8.0000000000000279E-2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-0.47500000000000003</v>
      </c>
      <c r="G215" s="39">
        <f t="shared" si="55"/>
        <v>2.5000000000000092E-2</v>
      </c>
      <c r="H215" s="39">
        <f t="shared" si="56"/>
        <v>-1.2500000000000067E-2</v>
      </c>
      <c r="I215" s="40">
        <f t="shared" si="57"/>
        <v>6.2500000000000446E-3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-0.11333333333333334</v>
      </c>
      <c r="G216" s="39">
        <f t="shared" si="55"/>
        <v>2.1036290805893649E-32</v>
      </c>
      <c r="H216" s="39">
        <f t="shared" si="56"/>
        <v>-1.8683979524330895E-47</v>
      </c>
      <c r="I216" s="40">
        <f t="shared" si="57"/>
        <v>1.6594707407629712E-62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-0.05</v>
      </c>
      <c r="G217" s="39">
        <f t="shared" si="55"/>
        <v>3.3333333333333218E-3</v>
      </c>
      <c r="H217" s="39">
        <f t="shared" si="56"/>
        <v>1.6666666666666579E-3</v>
      </c>
      <c r="I217" s="40">
        <f t="shared" si="57"/>
        <v>8.3333333333332742E-4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-8.666666666666667E-2</v>
      </c>
      <c r="G218" s="39">
        <f t="shared" si="55"/>
        <v>2.666666666666662E-2</v>
      </c>
      <c r="H218" s="39">
        <f t="shared" si="56"/>
        <v>2.6666666666666599E-2</v>
      </c>
      <c r="I218" s="40">
        <f t="shared" si="57"/>
        <v>2.6666666666666575E-2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-7.3333333333333334E-2</v>
      </c>
      <c r="G219" s="39">
        <f t="shared" si="55"/>
        <v>5.9999999999999935E-2</v>
      </c>
      <c r="H219" s="39">
        <f t="shared" si="56"/>
        <v>8.9999999999999844E-2</v>
      </c>
      <c r="I219" s="40">
        <f t="shared" si="57"/>
        <v>0.13499999999999968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-1.5000000000000001E-2</v>
      </c>
      <c r="G220" s="39">
        <f t="shared" si="55"/>
        <v>2.6666666666666644E-2</v>
      </c>
      <c r="H220" s="39">
        <f t="shared" si="56"/>
        <v>5.3333333333333267E-2</v>
      </c>
      <c r="I220" s="40">
        <f t="shared" si="57"/>
        <v>0.10666666666666648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-2.3333333333333334E-2</v>
      </c>
      <c r="G221" s="39">
        <f t="shared" si="55"/>
        <v>8.3333333333333273E-2</v>
      </c>
      <c r="H221" s="39">
        <f t="shared" si="56"/>
        <v>0.20833333333333312</v>
      </c>
      <c r="I221" s="40">
        <f t="shared" si="57"/>
        <v>0.52083333333333259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0</v>
      </c>
      <c r="G224" s="39">
        <f t="shared" si="55"/>
        <v>0</v>
      </c>
      <c r="H224" s="39">
        <f t="shared" si="56"/>
        <v>0</v>
      </c>
      <c r="I224" s="40">
        <f t="shared" si="57"/>
        <v>0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1.6666666666666668E-3</v>
      </c>
      <c r="G225" s="39">
        <f t="shared" si="55"/>
        <v>0.13499999999999995</v>
      </c>
      <c r="H225" s="39">
        <f t="shared" si="56"/>
        <v>0.60749999999999971</v>
      </c>
      <c r="I225" s="40">
        <f t="shared" si="57"/>
        <v>2.7337499999999983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0.01</v>
      </c>
      <c r="G226" s="39">
        <f t="shared" si="55"/>
        <v>0.33333333333333326</v>
      </c>
      <c r="H226" s="39">
        <f t="shared" si="56"/>
        <v>1.6666666666666661</v>
      </c>
      <c r="I226" s="40">
        <f t="shared" si="57"/>
        <v>8.3333333333333286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3.3333333333333333E-2</v>
      </c>
      <c r="G227" s="39">
        <f t="shared" si="55"/>
        <v>0.80666666666666642</v>
      </c>
      <c r="H227" s="39">
        <f t="shared" si="56"/>
        <v>4.4366666666666648</v>
      </c>
      <c r="I227" s="40">
        <f t="shared" si="57"/>
        <v>24.40166666666665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0.105</v>
      </c>
      <c r="G228" s="39">
        <f t="shared" si="55"/>
        <v>2.1599999999999993</v>
      </c>
      <c r="H228" s="39">
        <f t="shared" si="56"/>
        <v>12.959999999999992</v>
      </c>
      <c r="I228" s="40">
        <f t="shared" si="57"/>
        <v>77.759999999999948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0.12000000000000001</v>
      </c>
      <c r="G229" s="39">
        <f t="shared" si="55"/>
        <v>2.2533333333333325</v>
      </c>
      <c r="H229" s="39">
        <f t="shared" si="56"/>
        <v>14.646666666666661</v>
      </c>
      <c r="I229" s="40">
        <f t="shared" si="57"/>
        <v>95.203333333333276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0.11</v>
      </c>
      <c r="G230" s="39">
        <f t="shared" si="55"/>
        <v>1.9599999999999995</v>
      </c>
      <c r="H230" s="39">
        <f t="shared" si="56"/>
        <v>13.719999999999994</v>
      </c>
      <c r="I230" s="40">
        <f t="shared" si="57"/>
        <v>96.039999999999949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4.3333333333333335E-2</v>
      </c>
      <c r="G231" s="39">
        <f t="shared" si="55"/>
        <v>0.74999999999999989</v>
      </c>
      <c r="H231" s="39">
        <f t="shared" si="56"/>
        <v>5.6249999999999982</v>
      </c>
      <c r="I231" s="40">
        <f t="shared" si="57"/>
        <v>42.187499999999979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19.027313840043526</v>
      </c>
      <c r="F235" s="62">
        <f>SUM(F204:F234)</f>
        <v>-4.2499999999999991</v>
      </c>
      <c r="G235" s="62">
        <f>SQRT(SUM(G204:G234))</f>
        <v>3.5580893749314391</v>
      </c>
      <c r="H235" s="62">
        <f>(SUM(H204:H234))/(($G$235)^3)</f>
        <v>0.90997059738624975</v>
      </c>
      <c r="I235" s="62">
        <f>(SUM(I204:I234))/(($G$235)^4)</f>
        <v>2.4507473377107925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Grafici</vt:lpstr>
      </vt:variant>
      <vt:variant>
        <vt:i4>1</vt:i4>
      </vt:variant>
    </vt:vector>
  </HeadingPairs>
  <TitlesOfParts>
    <vt:vector size="2" baseType="lpstr">
      <vt:lpstr>Scheda Granulometrica</vt:lpstr>
      <vt:lpstr>Curve Granulometriche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Simona</cp:lastModifiedBy>
  <cp:lastPrinted>2001-02-12T09:47:34Z</cp:lastPrinted>
  <dcterms:created xsi:type="dcterms:W3CDTF">2001-02-09T08:27:19Z</dcterms:created>
  <dcterms:modified xsi:type="dcterms:W3CDTF">2012-07-13T14:04:24Z</dcterms:modified>
</cp:coreProperties>
</file>